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checkCompatibility="1" autoCompressPictures="0"/>
  <bookViews>
    <workbookView xWindow="0" yWindow="0" windowWidth="23260" windowHeight="13180" tabRatio="728" activeTab="1"/>
  </bookViews>
  <sheets>
    <sheet name="Fermentation PLA Gurke" sheetId="14" r:id="rId1"/>
    <sheet name="Fermentation PLA Infors" sheetId="3" r:id="rId2"/>
    <sheet name="Formel Glucose" sheetId="12" r:id="rId3"/>
    <sheet name="Formel Milchsäure" sheetId="13" r:id="rId4"/>
  </sheets>
  <definedNames>
    <definedName name="_xlnm.Print_Area" localSheetId="0">'Fermentation PLA Gurke'!$A$1:$AG$90</definedName>
  </definedNames>
  <calcPr calcId="140001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6" i="3" l="1"/>
  <c r="E16" i="3"/>
  <c r="T17" i="3"/>
  <c r="T37" i="3"/>
  <c r="T27" i="3"/>
  <c r="E27" i="3"/>
  <c r="T28" i="3"/>
  <c r="T29" i="3"/>
  <c r="T18" i="3"/>
  <c r="P37" i="14"/>
  <c r="P27" i="14"/>
  <c r="E27" i="14"/>
  <c r="P28" i="14"/>
  <c r="P29" i="14"/>
  <c r="P16" i="14"/>
  <c r="E16" i="14"/>
  <c r="P17" i="14"/>
  <c r="P18" i="14"/>
  <c r="K16" i="14"/>
  <c r="K17" i="14"/>
  <c r="K18" i="14"/>
  <c r="I16" i="14"/>
  <c r="I17" i="14"/>
  <c r="I18" i="14"/>
  <c r="F16" i="14"/>
  <c r="F17" i="14"/>
  <c r="F18" i="14"/>
  <c r="N16" i="14"/>
  <c r="N17" i="14"/>
  <c r="N18" i="14"/>
  <c r="O16" i="14"/>
  <c r="O17" i="14"/>
  <c r="O18" i="14"/>
  <c r="N27" i="14"/>
  <c r="N28" i="14"/>
  <c r="N29" i="14"/>
  <c r="O27" i="14"/>
  <c r="O28" i="14"/>
  <c r="O29" i="14"/>
  <c r="N37" i="14"/>
  <c r="O37" i="14"/>
  <c r="R37" i="3"/>
  <c r="S37" i="3"/>
  <c r="R27" i="3"/>
  <c r="R28" i="3"/>
  <c r="R29" i="3"/>
  <c r="S27" i="3"/>
  <c r="S28" i="3"/>
  <c r="S29" i="3"/>
  <c r="R16" i="3"/>
  <c r="R17" i="3"/>
  <c r="R18" i="3"/>
  <c r="S16" i="3"/>
  <c r="S17" i="3"/>
  <c r="S18" i="3"/>
  <c r="Q16" i="3"/>
  <c r="Q17" i="3"/>
  <c r="Q18" i="3"/>
  <c r="Q27" i="3"/>
  <c r="Q28" i="3"/>
  <c r="Q29" i="3"/>
  <c r="Q37" i="3"/>
  <c r="M37" i="14"/>
  <c r="H37" i="3"/>
  <c r="I37" i="3"/>
  <c r="J37" i="3"/>
  <c r="K37" i="3"/>
  <c r="L37" i="3"/>
  <c r="M37" i="3"/>
  <c r="N37" i="3"/>
  <c r="O37" i="3"/>
  <c r="P37" i="3"/>
  <c r="G37" i="3"/>
  <c r="O16" i="3"/>
  <c r="O17" i="3"/>
  <c r="O18" i="3"/>
  <c r="L37" i="14"/>
  <c r="L27" i="14"/>
  <c r="L28" i="14"/>
  <c r="L29" i="14"/>
  <c r="M27" i="14"/>
  <c r="M28" i="14"/>
  <c r="M29" i="14"/>
  <c r="L16" i="14"/>
  <c r="M16" i="14"/>
  <c r="O27" i="3"/>
  <c r="O28" i="3"/>
  <c r="N27" i="3"/>
  <c r="N28" i="3"/>
  <c r="N29" i="3"/>
  <c r="P27" i="3"/>
  <c r="P28" i="3"/>
  <c r="P29" i="3"/>
  <c r="P16" i="3"/>
  <c r="P17" i="3"/>
  <c r="P18" i="3"/>
  <c r="O29" i="3"/>
  <c r="N16" i="3"/>
  <c r="N17" i="3"/>
  <c r="N18" i="3"/>
  <c r="H37" i="14"/>
  <c r="H27" i="14"/>
  <c r="H28" i="14"/>
  <c r="H29" i="14"/>
  <c r="I27" i="14"/>
  <c r="I28" i="14"/>
  <c r="J27" i="14"/>
  <c r="K27" i="14"/>
  <c r="K28" i="14"/>
  <c r="K29" i="14"/>
  <c r="J28" i="14"/>
  <c r="I29" i="14"/>
  <c r="J29" i="14"/>
  <c r="G27" i="14"/>
  <c r="G28" i="14"/>
  <c r="G29" i="14"/>
  <c r="F27" i="14"/>
  <c r="F28" i="14"/>
  <c r="F29" i="14"/>
  <c r="M27" i="3"/>
  <c r="M28" i="3"/>
  <c r="M29" i="3"/>
  <c r="L27" i="3"/>
  <c r="L28" i="3"/>
  <c r="L29" i="3"/>
  <c r="G16" i="3"/>
  <c r="G17" i="3"/>
  <c r="G18" i="3"/>
  <c r="H16" i="3"/>
  <c r="H17" i="3"/>
  <c r="H18" i="3"/>
  <c r="I16" i="3"/>
  <c r="I17" i="3"/>
  <c r="I18" i="3"/>
  <c r="F16" i="3"/>
  <c r="F17" i="3"/>
  <c r="F18" i="3"/>
  <c r="I27" i="3"/>
  <c r="I28" i="3"/>
  <c r="I29" i="3"/>
  <c r="J27" i="3"/>
  <c r="J28" i="3"/>
  <c r="J29" i="3"/>
  <c r="G27" i="3"/>
  <c r="G28" i="3"/>
  <c r="G29" i="3"/>
  <c r="H27" i="3"/>
  <c r="H28" i="3"/>
  <c r="H29" i="3"/>
  <c r="F27" i="3"/>
  <c r="F28" i="3"/>
  <c r="F29" i="3"/>
  <c r="K37" i="14"/>
  <c r="J37" i="14"/>
  <c r="I37" i="14"/>
  <c r="G37" i="14"/>
  <c r="E29" i="14"/>
  <c r="J16" i="14"/>
  <c r="H16" i="14"/>
  <c r="E14" i="13"/>
  <c r="E14" i="12"/>
  <c r="K27" i="3"/>
  <c r="K28" i="3"/>
  <c r="K29" i="3"/>
  <c r="E29" i="3"/>
  <c r="M17" i="14"/>
  <c r="M18" i="14"/>
  <c r="L17" i="14"/>
  <c r="L18" i="14"/>
  <c r="J17" i="14"/>
  <c r="J18" i="14"/>
  <c r="H17" i="14"/>
  <c r="H18" i="14"/>
</calcChain>
</file>

<file path=xl/comments1.xml><?xml version="1.0" encoding="utf-8"?>
<comments xmlns="http://schemas.openxmlformats.org/spreadsheetml/2006/main">
  <authors>
    <author>aproflehrer</author>
    <author>Hauke</author>
  </authors>
  <commentList>
    <comment ref="C18" authorId="0">
      <text>
        <r>
          <rPr>
            <b/>
            <sz val="10"/>
            <color indexed="81"/>
            <rFont val="Arial"/>
            <family val="2"/>
          </rPr>
          <t xml:space="preserve">Rechnung:
</t>
        </r>
        <r>
          <rPr>
            <b/>
            <sz val="10"/>
            <color indexed="81"/>
            <rFont val="Symbol"/>
            <family val="1"/>
            <charset val="2"/>
          </rPr>
          <t>D</t>
        </r>
        <r>
          <rPr>
            <b/>
            <sz val="10"/>
            <color indexed="81"/>
            <rFont val="Arial"/>
            <family val="2"/>
          </rPr>
          <t>E</t>
        </r>
        <r>
          <rPr>
            <b/>
            <sz val="8"/>
            <color indexed="81"/>
            <rFont val="Arial"/>
            <family val="2"/>
          </rPr>
          <t>korr.</t>
        </r>
        <r>
          <rPr>
            <b/>
            <sz val="10"/>
            <color indexed="81"/>
            <rFont val="Arial"/>
            <family val="2"/>
          </rPr>
          <t xml:space="preserve"> x F x 0,3218 (Mittelwert aus 0,3204 (D) und 0,3232 (L)</t>
        </r>
      </text>
    </comment>
    <comment ref="L22" authorId="1">
      <text>
        <r>
          <rPr>
            <b/>
            <sz val="9"/>
            <color indexed="81"/>
            <rFont val="Segoe UI"/>
            <charset val="1"/>
          </rPr>
          <t>probenahme 09:15 Min.</t>
        </r>
      </text>
    </comment>
    <comment ref="C29" authorId="0">
      <text>
        <r>
          <rPr>
            <b/>
            <sz val="10"/>
            <color indexed="81"/>
            <rFont val="Arial"/>
            <family val="2"/>
          </rPr>
          <t>Rechnung:</t>
        </r>
        <r>
          <rPr>
            <sz val="10"/>
            <color indexed="81"/>
            <rFont val="Arial"/>
            <family val="2"/>
          </rPr>
          <t xml:space="preserve">
</t>
        </r>
        <r>
          <rPr>
            <b/>
            <sz val="10"/>
            <color indexed="81"/>
            <rFont val="Symbol"/>
            <family val="1"/>
            <charset val="2"/>
          </rPr>
          <t>D</t>
        </r>
        <r>
          <rPr>
            <b/>
            <sz val="10"/>
            <color indexed="81"/>
            <rFont val="Arial"/>
            <family val="2"/>
          </rPr>
          <t>E</t>
        </r>
        <r>
          <rPr>
            <b/>
            <sz val="8"/>
            <color indexed="81"/>
            <rFont val="Arial"/>
            <family val="2"/>
          </rPr>
          <t>korr.</t>
        </r>
        <r>
          <rPr>
            <b/>
            <sz val="10"/>
            <color indexed="81"/>
            <rFont val="Arial"/>
            <family val="2"/>
          </rPr>
          <t xml:space="preserve"> x F x 1,554</t>
        </r>
      </text>
    </comment>
  </commentList>
</comments>
</file>

<file path=xl/comments2.xml><?xml version="1.0" encoding="utf-8"?>
<comments xmlns="http://schemas.openxmlformats.org/spreadsheetml/2006/main">
  <authors>
    <author>Hauke</author>
    <author>aproflehrer</author>
  </authors>
  <commentList>
    <comment ref="O10" authorId="0">
      <text>
        <r>
          <rPr>
            <b/>
            <sz val="9"/>
            <color indexed="81"/>
            <rFont val="Segoe UI"/>
            <charset val="1"/>
          </rPr>
          <t>16 h nach t7</t>
        </r>
      </text>
    </comment>
    <comment ref="P10" authorId="0">
      <text>
        <r>
          <rPr>
            <b/>
            <sz val="9"/>
            <color indexed="81"/>
            <rFont val="Segoe UI"/>
            <charset val="1"/>
          </rPr>
          <t>Ab 10:10 Uhr Anhängen von 2 M NaOH, Feed-Pump 1 M Glukose "4 ml"</t>
        </r>
      </text>
    </comment>
    <comment ref="C18" authorId="1">
      <text>
        <r>
          <rPr>
            <b/>
            <sz val="10"/>
            <color indexed="81"/>
            <rFont val="Arial"/>
            <family val="2"/>
          </rPr>
          <t xml:space="preserve">Rechnung:
</t>
        </r>
        <r>
          <rPr>
            <b/>
            <sz val="10"/>
            <color indexed="81"/>
            <rFont val="Symbol"/>
            <family val="1"/>
            <charset val="2"/>
          </rPr>
          <t>D</t>
        </r>
        <r>
          <rPr>
            <b/>
            <sz val="10"/>
            <color indexed="81"/>
            <rFont val="Arial"/>
            <family val="2"/>
          </rPr>
          <t>E</t>
        </r>
        <r>
          <rPr>
            <b/>
            <sz val="8"/>
            <color indexed="81"/>
            <rFont val="Arial"/>
            <family val="2"/>
          </rPr>
          <t>korr.</t>
        </r>
        <r>
          <rPr>
            <b/>
            <sz val="10"/>
            <color indexed="81"/>
            <rFont val="Arial"/>
            <family val="2"/>
          </rPr>
          <t xml:space="preserve"> x F x 0,3204
</t>
        </r>
      </text>
    </comment>
    <comment ref="O23" authorId="0">
      <text>
        <r>
          <rPr>
            <b/>
            <sz val="9"/>
            <color indexed="81"/>
            <rFont val="Segoe UI"/>
            <charset val="1"/>
          </rPr>
          <t>Am Morgen des 21.07.2017</t>
        </r>
      </text>
    </comment>
    <comment ref="C29" authorId="1">
      <text>
        <r>
          <rPr>
            <b/>
            <sz val="10"/>
            <color indexed="81"/>
            <rFont val="Arial"/>
            <family val="2"/>
          </rPr>
          <t>Rechnung:</t>
        </r>
        <r>
          <rPr>
            <sz val="10"/>
            <color indexed="81"/>
            <rFont val="Arial"/>
            <family val="2"/>
          </rPr>
          <t xml:space="preserve">
</t>
        </r>
        <r>
          <rPr>
            <b/>
            <sz val="10"/>
            <color indexed="81"/>
            <rFont val="Symbol"/>
            <family val="1"/>
            <charset val="2"/>
          </rPr>
          <t>D</t>
        </r>
        <r>
          <rPr>
            <b/>
            <sz val="10"/>
            <color indexed="81"/>
            <rFont val="Arial"/>
            <family val="2"/>
          </rPr>
          <t>E</t>
        </r>
        <r>
          <rPr>
            <b/>
            <sz val="8"/>
            <color indexed="81"/>
            <rFont val="Arial"/>
            <family val="2"/>
          </rPr>
          <t>korr.</t>
        </r>
        <r>
          <rPr>
            <b/>
            <sz val="10"/>
            <color indexed="81"/>
            <rFont val="Arial"/>
            <family val="2"/>
          </rPr>
          <t xml:space="preserve"> x F x 1,554</t>
        </r>
      </text>
    </comment>
  </commentList>
</comments>
</file>

<file path=xl/sharedStrings.xml><?xml version="1.0" encoding="utf-8"?>
<sst xmlns="http://schemas.openxmlformats.org/spreadsheetml/2006/main" count="158" uniqueCount="64">
  <si>
    <t>Erfassung der Messwerte</t>
  </si>
  <si>
    <t>Zeit [Min.]</t>
  </si>
  <si>
    <t>365 nm</t>
  </si>
  <si>
    <t>Leerwert</t>
  </si>
  <si>
    <t>Kontrolle</t>
  </si>
  <si>
    <t>t0</t>
  </si>
  <si>
    <t>t1</t>
  </si>
  <si>
    <t>t2</t>
  </si>
  <si>
    <t>t3</t>
  </si>
  <si>
    <t>t4</t>
  </si>
  <si>
    <r>
      <t xml:space="preserve">Verd.-faktor </t>
    </r>
    <r>
      <rPr>
        <b/>
        <sz val="10"/>
        <rFont val="Arial"/>
        <family val="2"/>
      </rPr>
      <t>F</t>
    </r>
  </si>
  <si>
    <r>
      <t>E</t>
    </r>
    <r>
      <rPr>
        <b/>
        <vertAlign val="subscript"/>
        <sz val="10"/>
        <rFont val="Arial"/>
        <family val="2"/>
      </rPr>
      <t>1</t>
    </r>
  </si>
  <si>
    <r>
      <t>E</t>
    </r>
    <r>
      <rPr>
        <b/>
        <vertAlign val="subscript"/>
        <sz val="10"/>
        <rFont val="Arial"/>
        <family val="2"/>
      </rPr>
      <t>2</t>
    </r>
  </si>
  <si>
    <r>
      <t>D</t>
    </r>
    <r>
      <rPr>
        <b/>
        <sz val="10"/>
        <rFont val="Arial"/>
        <family val="2"/>
      </rPr>
      <t>E</t>
    </r>
  </si>
  <si>
    <r>
      <t>D</t>
    </r>
    <r>
      <rPr>
        <b/>
        <sz val="10"/>
        <rFont val="Arial"/>
        <family val="2"/>
      </rPr>
      <t>E</t>
    </r>
    <r>
      <rPr>
        <b/>
        <vertAlign val="subscript"/>
        <sz val="10"/>
        <rFont val="Arial"/>
        <family val="2"/>
      </rPr>
      <t>korr</t>
    </r>
  </si>
  <si>
    <t>Glucose</t>
  </si>
  <si>
    <t>Verd.-faktor F</t>
  </si>
  <si>
    <r>
      <t>C  Glucose (gl</t>
    </r>
    <r>
      <rPr>
        <b/>
        <vertAlign val="superscript"/>
        <sz val="9"/>
        <rFont val="Arial"/>
        <family val="2"/>
      </rPr>
      <t>-1</t>
    </r>
    <r>
      <rPr>
        <b/>
        <sz val="9"/>
        <rFont val="Arial"/>
        <family val="2"/>
      </rPr>
      <t>)</t>
    </r>
  </si>
  <si>
    <t>Otische Dichte</t>
  </si>
  <si>
    <t>600 nm</t>
  </si>
  <si>
    <t>Messwert</t>
  </si>
  <si>
    <t>OD-Wert</t>
  </si>
  <si>
    <t>Milchsäure-Produktion</t>
  </si>
  <si>
    <t>Milchsäure</t>
  </si>
  <si>
    <t>V</t>
  </si>
  <si>
    <t>v</t>
  </si>
  <si>
    <t>MG</t>
  </si>
  <si>
    <t>d</t>
  </si>
  <si>
    <t>e</t>
  </si>
  <si>
    <t>Formel:</t>
  </si>
  <si>
    <t>Nach D-Glucose-Kit von R-Biopharm</t>
  </si>
  <si>
    <r>
      <t>C D+L-Milchsäure (gl</t>
    </r>
    <r>
      <rPr>
        <b/>
        <vertAlign val="superscript"/>
        <sz val="9"/>
        <rFont val="Arial"/>
        <family val="2"/>
      </rPr>
      <t>-1</t>
    </r>
    <r>
      <rPr>
        <b/>
        <sz val="9"/>
        <rFont val="Arial"/>
        <family val="2"/>
      </rPr>
      <t>)</t>
    </r>
  </si>
  <si>
    <t xml:space="preserve">e </t>
  </si>
  <si>
    <t>Stundenintervall &gt;&gt;</t>
  </si>
  <si>
    <t>Stundenintervalle &gt;&gt;</t>
  </si>
  <si>
    <t>Wert für D-lactic acid</t>
  </si>
  <si>
    <t>Gurke über Tag</t>
  </si>
  <si>
    <t>340 nm</t>
  </si>
  <si>
    <t>t5</t>
  </si>
  <si>
    <t>t6</t>
  </si>
  <si>
    <t>Glukose</t>
  </si>
  <si>
    <t>Nach Milchsäure-"Doppel-Kit" Enzytec von R-Biopharm</t>
  </si>
  <si>
    <t>t7</t>
  </si>
  <si>
    <t>t8</t>
  </si>
  <si>
    <t>t9</t>
  </si>
  <si>
    <t>t10</t>
  </si>
  <si>
    <t>t11</t>
  </si>
  <si>
    <t>t12</t>
  </si>
  <si>
    <t>t13</t>
  </si>
  <si>
    <t>Lactic acid</t>
  </si>
  <si>
    <t>Dilution-factor F</t>
  </si>
  <si>
    <r>
      <t>C D+L-Lactic acid (gl</t>
    </r>
    <r>
      <rPr>
        <b/>
        <vertAlign val="superscript"/>
        <sz val="9"/>
        <rFont val="Arial"/>
        <family val="2"/>
      </rPr>
      <t>-1</t>
    </r>
    <r>
      <rPr>
        <b/>
        <sz val="9"/>
        <rFont val="Arial"/>
        <family val="2"/>
      </rPr>
      <t>)</t>
    </r>
  </si>
  <si>
    <t>control</t>
  </si>
  <si>
    <t>empty value</t>
  </si>
  <si>
    <t>time [min.]</t>
  </si>
  <si>
    <t>Lactic Acid-Production</t>
  </si>
  <si>
    <t>Infors Fermenter</t>
  </si>
  <si>
    <t>Results</t>
  </si>
  <si>
    <t>Optical Density</t>
  </si>
  <si>
    <t>time [h]</t>
  </si>
  <si>
    <t>measured result</t>
  </si>
  <si>
    <t>OD-Value</t>
  </si>
  <si>
    <t>time-intervals</t>
  </si>
  <si>
    <t>time intervals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</si>
</sst>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20" x14ac:knownFonts="1">
    <font>
      <sz val="10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  <charset val="2"/>
    </font>
    <font>
      <b/>
      <vertAlign val="superscript"/>
      <sz val="9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indexed="81"/>
      <name val="Arial"/>
      <family val="2"/>
    </font>
    <font>
      <b/>
      <sz val="10"/>
      <color indexed="81"/>
      <name val="Symbol"/>
      <family val="1"/>
      <charset val="2"/>
    </font>
    <font>
      <b/>
      <sz val="8"/>
      <color indexed="81"/>
      <name val="Arial"/>
      <family val="2"/>
    </font>
    <font>
      <sz val="10"/>
      <color indexed="8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9"/>
      <color indexed="81"/>
      <name val="Segoe UI"/>
      <charset val="1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/>
    <xf numFmtId="0" fontId="4" fillId="0" borderId="0" xfId="0" applyFont="1" applyFill="1"/>
    <xf numFmtId="0" fontId="5" fillId="2" borderId="4" xfId="0" applyFont="1" applyFill="1" applyBorder="1"/>
    <xf numFmtId="0" fontId="5" fillId="2" borderId="5" xfId="0" applyFont="1" applyFill="1" applyBorder="1"/>
    <xf numFmtId="0" fontId="0" fillId="0" borderId="0" xfId="0" applyAlignment="1">
      <alignment horizontal="center"/>
    </xf>
    <xf numFmtId="0" fontId="6" fillId="2" borderId="7" xfId="0" applyFont="1" applyFill="1" applyBorder="1"/>
    <xf numFmtId="0" fontId="4" fillId="2" borderId="0" xfId="0" applyFont="1" applyFill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/>
    <xf numFmtId="0" fontId="4" fillId="2" borderId="12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/>
    <xf numFmtId="0" fontId="4" fillId="2" borderId="7" xfId="0" applyFont="1" applyFill="1" applyBorder="1"/>
    <xf numFmtId="0" fontId="4" fillId="0" borderId="15" xfId="0" applyFont="1" applyBorder="1" applyAlignment="1">
      <alignment horizontal="center"/>
    </xf>
    <xf numFmtId="0" fontId="4" fillId="2" borderId="16" xfId="0" applyFont="1" applyFill="1" applyBorder="1"/>
    <xf numFmtId="0" fontId="5" fillId="2" borderId="17" xfId="0" applyFont="1" applyFill="1" applyBorder="1"/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/>
    <xf numFmtId="0" fontId="4" fillId="0" borderId="16" xfId="0" applyFont="1" applyFill="1" applyBorder="1"/>
    <xf numFmtId="14" fontId="4" fillId="0" borderId="0" xfId="0" applyNumberFormat="1" applyFont="1" applyAlignment="1">
      <alignment horizontal="center"/>
    </xf>
    <xf numFmtId="0" fontId="4" fillId="2" borderId="17" xfId="0" applyFont="1" applyFill="1" applyBorder="1"/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/>
    <xf numFmtId="0" fontId="8" fillId="2" borderId="19" xfId="0" applyFont="1" applyFill="1" applyBorder="1"/>
    <xf numFmtId="0" fontId="5" fillId="2" borderId="7" xfId="0" applyFont="1" applyFill="1" applyBorder="1"/>
    <xf numFmtId="0" fontId="4" fillId="0" borderId="20" xfId="0" applyFont="1" applyFill="1" applyBorder="1" applyAlignment="1">
      <alignment horizontal="center"/>
    </xf>
    <xf numFmtId="0" fontId="5" fillId="2" borderId="19" xfId="0" applyFont="1" applyFill="1" applyBorder="1"/>
    <xf numFmtId="0" fontId="5" fillId="2" borderId="16" xfId="0" applyFont="1" applyFill="1" applyBorder="1"/>
    <xf numFmtId="0" fontId="10" fillId="0" borderId="0" xfId="0" applyFont="1" applyFill="1" applyAlignment="1">
      <alignment horizontal="center"/>
    </xf>
    <xf numFmtId="0" fontId="4" fillId="0" borderId="0" xfId="0" applyFont="1" applyFill="1" applyBorder="1"/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6" fillId="3" borderId="7" xfId="0" applyFont="1" applyFill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5" fillId="3" borderId="11" xfId="0" applyFont="1" applyFill="1" applyBorder="1"/>
    <xf numFmtId="0" fontId="5" fillId="3" borderId="12" xfId="0" applyFont="1" applyFill="1" applyBorder="1"/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/>
    <xf numFmtId="0" fontId="5" fillId="3" borderId="17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" borderId="21" xfId="0" applyFont="1" applyFill="1" applyBorder="1"/>
    <xf numFmtId="0" fontId="4" fillId="3" borderId="7" xfId="0" applyFont="1" applyFill="1" applyBorder="1"/>
    <xf numFmtId="0" fontId="8" fillId="3" borderId="21" xfId="0" applyFont="1" applyFill="1" applyBorder="1"/>
    <xf numFmtId="0" fontId="5" fillId="3" borderId="7" xfId="0" applyFont="1" applyFill="1" applyBorder="1" applyAlignment="1">
      <alignment horizontal="center"/>
    </xf>
    <xf numFmtId="0" fontId="5" fillId="3" borderId="21" xfId="0" applyFont="1" applyFill="1" applyBorder="1"/>
    <xf numFmtId="0" fontId="5" fillId="3" borderId="1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/>
    <xf numFmtId="0" fontId="4" fillId="4" borderId="4" xfId="0" applyFont="1" applyFill="1" applyBorder="1"/>
    <xf numFmtId="0" fontId="4" fillId="4" borderId="5" xfId="0" applyFont="1" applyFill="1" applyBorder="1"/>
    <xf numFmtId="0" fontId="4" fillId="4" borderId="6" xfId="0" applyFont="1" applyFill="1" applyBorder="1"/>
    <xf numFmtId="0" fontId="6" fillId="4" borderId="7" xfId="0" applyFont="1" applyFill="1" applyBorder="1"/>
    <xf numFmtId="0" fontId="5" fillId="4" borderId="0" xfId="0" applyFont="1" applyFill="1" applyBorder="1"/>
    <xf numFmtId="0" fontId="4" fillId="4" borderId="0" xfId="0" applyFont="1" applyFill="1" applyBorder="1"/>
    <xf numFmtId="0" fontId="0" fillId="4" borderId="0" xfId="0" applyFill="1" applyBorder="1"/>
    <xf numFmtId="0" fontId="5" fillId="4" borderId="11" xfId="0" applyFont="1" applyFill="1" applyBorder="1"/>
    <xf numFmtId="0" fontId="5" fillId="4" borderId="12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/>
    <xf numFmtId="0" fontId="4" fillId="4" borderId="17" xfId="0" applyFont="1" applyFill="1" applyBorder="1"/>
    <xf numFmtId="0" fontId="4" fillId="0" borderId="22" xfId="0" applyFont="1" applyBorder="1" applyAlignment="1">
      <alignment horizontal="center"/>
    </xf>
    <xf numFmtId="0" fontId="11" fillId="4" borderId="2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4" borderId="16" xfId="0" applyFont="1" applyFill="1" applyBorder="1"/>
    <xf numFmtId="0" fontId="0" fillId="0" borderId="0" xfId="0" applyFill="1"/>
    <xf numFmtId="0" fontId="0" fillId="0" borderId="0" xfId="0" applyFill="1" applyBorder="1"/>
    <xf numFmtId="0" fontId="10" fillId="0" borderId="0" xfId="0" applyFont="1" applyFill="1" applyAlignment="1">
      <alignment horizontal="center"/>
    </xf>
    <xf numFmtId="14" fontId="0" fillId="0" borderId="0" xfId="0" applyNumberFormat="1"/>
    <xf numFmtId="164" fontId="4" fillId="0" borderId="18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6" fillId="0" borderId="19" xfId="0" applyFont="1" applyBorder="1"/>
    <xf numFmtId="0" fontId="0" fillId="0" borderId="19" xfId="0" applyBorder="1"/>
    <xf numFmtId="14" fontId="17" fillId="0" borderId="0" xfId="0" applyNumberFormat="1" applyFont="1"/>
    <xf numFmtId="164" fontId="11" fillId="0" borderId="19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5" fillId="2" borderId="25" xfId="0" applyFont="1" applyFill="1" applyBorder="1"/>
    <xf numFmtId="0" fontId="0" fillId="4" borderId="26" xfId="0" applyFill="1" applyBorder="1"/>
    <xf numFmtId="20" fontId="0" fillId="0" borderId="0" xfId="0" applyNumberFormat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/>
    <xf numFmtId="20" fontId="0" fillId="0" borderId="0" xfId="0" applyNumberFormat="1" applyFont="1" applyFill="1" applyAlignment="1">
      <alignment horizontal="center"/>
    </xf>
    <xf numFmtId="0" fontId="11" fillId="0" borderId="1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4" borderId="23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945434345333"/>
          <c:y val="0.0665328263979525"/>
          <c:w val="0.725593688482633"/>
          <c:h val="0.697932566501391"/>
        </c:manualLayout>
      </c:layout>
      <c:lineChart>
        <c:grouping val="standard"/>
        <c:varyColors val="0"/>
        <c:ser>
          <c:idx val="0"/>
          <c:order val="0"/>
          <c:tx>
            <c:v>Glucose</c:v>
          </c:tx>
          <c:spPr>
            <a:ln w="38100">
              <a:solidFill>
                <a:schemeClr val="tx2">
                  <a:lumMod val="75000"/>
                </a:schemeClr>
              </a:solidFill>
            </a:ln>
          </c:spPr>
          <c:marker>
            <c:symbol val="square"/>
            <c:size val="10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numRef>
              <c:f>'Fermentation PLA Gurke'!$G$10:$O$10</c:f>
              <c:numCache>
                <c:formatCode>General</c:formatCode>
                <c:ptCount val="9"/>
                <c:pt idx="0">
                  <c:v>0.0</c:v>
                </c:pt>
                <c:pt idx="1">
                  <c:v>60.0</c:v>
                </c:pt>
                <c:pt idx="2">
                  <c:v>120.0</c:v>
                </c:pt>
                <c:pt idx="3">
                  <c:v>180.0</c:v>
                </c:pt>
                <c:pt idx="4">
                  <c:v>240.0</c:v>
                </c:pt>
                <c:pt idx="5">
                  <c:v>1260.0</c:v>
                </c:pt>
                <c:pt idx="6">
                  <c:v>1320.0</c:v>
                </c:pt>
                <c:pt idx="7">
                  <c:v>1380.0</c:v>
                </c:pt>
                <c:pt idx="8">
                  <c:v>1440.0</c:v>
                </c:pt>
              </c:numCache>
            </c:numRef>
          </c:cat>
          <c:val>
            <c:numRef>
              <c:f>'Fermentation PLA Gurke'!$G$29:$O$29</c:f>
              <c:numCache>
                <c:formatCode>0.00</c:formatCode>
                <c:ptCount val="9"/>
                <c:pt idx="0">
                  <c:v>15.84706</c:v>
                </c:pt>
                <c:pt idx="1">
                  <c:v>24.35352</c:v>
                </c:pt>
                <c:pt idx="2">
                  <c:v>14.76756</c:v>
                </c:pt>
                <c:pt idx="3">
                  <c:v>17.4879</c:v>
                </c:pt>
                <c:pt idx="4">
                  <c:v>15.93342</c:v>
                </c:pt>
                <c:pt idx="5">
                  <c:v>10.23366</c:v>
                </c:pt>
                <c:pt idx="6">
                  <c:v>7.72922</c:v>
                </c:pt>
                <c:pt idx="7">
                  <c:v>4.404359999999999</c:v>
                </c:pt>
                <c:pt idx="8">
                  <c:v>2.46126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F82-4DDA-BAFA-22F614C37295}"/>
            </c:ext>
          </c:extLst>
        </c:ser>
        <c:ser>
          <c:idx val="1"/>
          <c:order val="1"/>
          <c:tx>
            <c:v>Milchsäure</c:v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diamond"/>
            <c:size val="1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numRef>
              <c:f>'Fermentation PLA Gurke'!$G$10:$O$10</c:f>
              <c:numCache>
                <c:formatCode>General</c:formatCode>
                <c:ptCount val="9"/>
                <c:pt idx="0">
                  <c:v>0.0</c:v>
                </c:pt>
                <c:pt idx="1">
                  <c:v>60.0</c:v>
                </c:pt>
                <c:pt idx="2">
                  <c:v>120.0</c:v>
                </c:pt>
                <c:pt idx="3">
                  <c:v>180.0</c:v>
                </c:pt>
                <c:pt idx="4">
                  <c:v>240.0</c:v>
                </c:pt>
                <c:pt idx="5">
                  <c:v>1260.0</c:v>
                </c:pt>
                <c:pt idx="6">
                  <c:v>1320.0</c:v>
                </c:pt>
                <c:pt idx="7">
                  <c:v>1380.0</c:v>
                </c:pt>
                <c:pt idx="8">
                  <c:v>1440.0</c:v>
                </c:pt>
              </c:numCache>
            </c:numRef>
          </c:cat>
          <c:val>
            <c:numRef>
              <c:f>'Fermentation PLA Gurke'!$G$18:$O$18</c:f>
              <c:numCache>
                <c:formatCode>General</c:formatCode>
                <c:ptCount val="9"/>
                <c:pt idx="1">
                  <c:v>3.78115</c:v>
                </c:pt>
                <c:pt idx="2">
                  <c:v>4.90745</c:v>
                </c:pt>
                <c:pt idx="3">
                  <c:v>4.875270000000001</c:v>
                </c:pt>
                <c:pt idx="4">
                  <c:v>1.38374</c:v>
                </c:pt>
                <c:pt idx="5">
                  <c:v>9.63791</c:v>
                </c:pt>
                <c:pt idx="6">
                  <c:v>9.525280000000003</c:v>
                </c:pt>
                <c:pt idx="7">
                  <c:v>20.14468</c:v>
                </c:pt>
                <c:pt idx="8">
                  <c:v>22.8478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82-4DDA-BAFA-22F614C37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0939464"/>
        <c:axId val="2080943240"/>
      </c:lineChart>
      <c:lineChart>
        <c:grouping val="standard"/>
        <c:varyColors val="0"/>
        <c:ser>
          <c:idx val="2"/>
          <c:order val="2"/>
          <c:tx>
            <c:v>OD 600 nm</c:v>
          </c:tx>
          <c:spPr>
            <a:ln w="38100">
              <a:solidFill>
                <a:srgbClr val="7030A0"/>
              </a:solidFill>
            </a:ln>
          </c:spPr>
          <c:marker>
            <c:symbol val="triangle"/>
            <c:size val="10"/>
            <c:spPr>
              <a:solidFill>
                <a:schemeClr val="tx1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'Fermentation PLA Gurke'!$G$10:$K$10</c:f>
              <c:numCache>
                <c:formatCode>General</c:formatCode>
                <c:ptCount val="5"/>
                <c:pt idx="0">
                  <c:v>0.0</c:v>
                </c:pt>
                <c:pt idx="1">
                  <c:v>60.0</c:v>
                </c:pt>
                <c:pt idx="2">
                  <c:v>120.0</c:v>
                </c:pt>
                <c:pt idx="3">
                  <c:v>180.0</c:v>
                </c:pt>
                <c:pt idx="4">
                  <c:v>240.0</c:v>
                </c:pt>
              </c:numCache>
            </c:numRef>
          </c:cat>
          <c:val>
            <c:numRef>
              <c:f>'Fermentation PLA Gurke'!$G$37:$O$37</c:f>
              <c:numCache>
                <c:formatCode>General</c:formatCode>
                <c:ptCount val="9"/>
                <c:pt idx="0">
                  <c:v>0.067</c:v>
                </c:pt>
                <c:pt idx="1">
                  <c:v>0.088</c:v>
                </c:pt>
                <c:pt idx="2">
                  <c:v>0.061</c:v>
                </c:pt>
                <c:pt idx="3">
                  <c:v>0.035</c:v>
                </c:pt>
                <c:pt idx="4">
                  <c:v>0.042</c:v>
                </c:pt>
                <c:pt idx="5">
                  <c:v>4.769999999999999</c:v>
                </c:pt>
                <c:pt idx="6">
                  <c:v>5.33</c:v>
                </c:pt>
                <c:pt idx="7">
                  <c:v>5.8</c:v>
                </c:pt>
                <c:pt idx="8">
                  <c:v>6.38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F82-4DDA-BAFA-22F614C37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0949560"/>
        <c:axId val="2080946632"/>
      </c:lineChart>
      <c:dateAx>
        <c:axId val="2080939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0943240"/>
        <c:crosses val="autoZero"/>
        <c:auto val="0"/>
        <c:lblOffset val="100"/>
        <c:baseTimeUnit val="days"/>
        <c:majorUnit val="1.0"/>
        <c:majorTimeUnit val="years"/>
      </c:dateAx>
      <c:valAx>
        <c:axId val="20809432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80939464"/>
        <c:crosses val="autoZero"/>
        <c:crossBetween val="midCat"/>
      </c:valAx>
      <c:valAx>
        <c:axId val="208094663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080949560"/>
        <c:crosses val="max"/>
        <c:crossBetween val="between"/>
      </c:valAx>
      <c:dateAx>
        <c:axId val="2080949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80946632"/>
        <c:crosses val="autoZero"/>
        <c:auto val="0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187734331042564"/>
          <c:y val="0.872848908454927"/>
          <c:w val="0.614649408549959"/>
          <c:h val="0.092471994415244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sz="1400" b="1"/>
          </a:pPr>
          <a:endParaRPr lang="de-DE"/>
        </a:p>
      </c:txPr>
    </c:legend>
    <c:plotVisOnly val="1"/>
    <c:dispBlanksAs val="span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 alignWithMargins="0"/>
    <c:pageMargins b="0.984251969" l="0.787401575" r="0.787401575" t="0.984251969" header="0.492125984500001" footer="0.4921259845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945434345333"/>
          <c:y val="0.0665328263979525"/>
          <c:w val="0.725593688482633"/>
          <c:h val="0.697932566501391"/>
        </c:manualLayout>
      </c:layout>
      <c:lineChart>
        <c:grouping val="standard"/>
        <c:varyColors val="0"/>
        <c:ser>
          <c:idx val="0"/>
          <c:order val="0"/>
          <c:tx>
            <c:v>Glucose</c:v>
          </c:tx>
          <c:spPr>
            <a:ln w="38100">
              <a:solidFill>
                <a:schemeClr val="tx2">
                  <a:lumMod val="75000"/>
                </a:schemeClr>
              </a:solidFill>
            </a:ln>
          </c:spPr>
          <c:marker>
            <c:symbol val="square"/>
            <c:size val="10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numRef>
              <c:f>'Fermentation PLA Gurke'!$G$10:$P$10</c:f>
              <c:numCache>
                <c:formatCode>General</c:formatCode>
                <c:ptCount val="10"/>
                <c:pt idx="0">
                  <c:v>0.0</c:v>
                </c:pt>
                <c:pt idx="1">
                  <c:v>60.0</c:v>
                </c:pt>
                <c:pt idx="2">
                  <c:v>120.0</c:v>
                </c:pt>
                <c:pt idx="3">
                  <c:v>180.0</c:v>
                </c:pt>
                <c:pt idx="4">
                  <c:v>240.0</c:v>
                </c:pt>
                <c:pt idx="5">
                  <c:v>1260.0</c:v>
                </c:pt>
                <c:pt idx="6">
                  <c:v>1320.0</c:v>
                </c:pt>
                <c:pt idx="7">
                  <c:v>1380.0</c:v>
                </c:pt>
                <c:pt idx="8">
                  <c:v>1440.0</c:v>
                </c:pt>
                <c:pt idx="9">
                  <c:v>5760.0</c:v>
                </c:pt>
              </c:numCache>
            </c:numRef>
          </c:cat>
          <c:val>
            <c:numRef>
              <c:f>'Fermentation PLA Gurke'!$G$29:$P$29</c:f>
              <c:numCache>
                <c:formatCode>0.00</c:formatCode>
                <c:ptCount val="10"/>
                <c:pt idx="0">
                  <c:v>15.84706</c:v>
                </c:pt>
                <c:pt idx="1">
                  <c:v>24.35352</c:v>
                </c:pt>
                <c:pt idx="2">
                  <c:v>14.76756</c:v>
                </c:pt>
                <c:pt idx="3">
                  <c:v>17.4879</c:v>
                </c:pt>
                <c:pt idx="4">
                  <c:v>15.93342</c:v>
                </c:pt>
                <c:pt idx="5">
                  <c:v>10.23366</c:v>
                </c:pt>
                <c:pt idx="6">
                  <c:v>7.72922</c:v>
                </c:pt>
                <c:pt idx="7">
                  <c:v>4.404359999999999</c:v>
                </c:pt>
                <c:pt idx="8">
                  <c:v>2.46126</c:v>
                </c:pt>
                <c:pt idx="9">
                  <c:v>0.47498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412-45BE-B4A1-AAB8D803897D}"/>
            </c:ext>
          </c:extLst>
        </c:ser>
        <c:ser>
          <c:idx val="1"/>
          <c:order val="1"/>
          <c:tx>
            <c:v>Milchsäure</c:v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diamond"/>
            <c:size val="1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numRef>
              <c:f>'Fermentation PLA Gurke'!$G$10:$P$10</c:f>
              <c:numCache>
                <c:formatCode>General</c:formatCode>
                <c:ptCount val="10"/>
                <c:pt idx="0">
                  <c:v>0.0</c:v>
                </c:pt>
                <c:pt idx="1">
                  <c:v>60.0</c:v>
                </c:pt>
                <c:pt idx="2">
                  <c:v>120.0</c:v>
                </c:pt>
                <c:pt idx="3">
                  <c:v>180.0</c:v>
                </c:pt>
                <c:pt idx="4">
                  <c:v>240.0</c:v>
                </c:pt>
                <c:pt idx="5">
                  <c:v>1260.0</c:v>
                </c:pt>
                <c:pt idx="6">
                  <c:v>1320.0</c:v>
                </c:pt>
                <c:pt idx="7">
                  <c:v>1380.0</c:v>
                </c:pt>
                <c:pt idx="8">
                  <c:v>1440.0</c:v>
                </c:pt>
                <c:pt idx="9">
                  <c:v>5760.0</c:v>
                </c:pt>
              </c:numCache>
            </c:numRef>
          </c:cat>
          <c:val>
            <c:numRef>
              <c:f>'Fermentation PLA Gurke'!$G$18:$P$18</c:f>
              <c:numCache>
                <c:formatCode>General</c:formatCode>
                <c:ptCount val="10"/>
                <c:pt idx="1">
                  <c:v>3.78115</c:v>
                </c:pt>
                <c:pt idx="2">
                  <c:v>4.90745</c:v>
                </c:pt>
                <c:pt idx="3">
                  <c:v>4.875270000000001</c:v>
                </c:pt>
                <c:pt idx="4">
                  <c:v>1.38374</c:v>
                </c:pt>
                <c:pt idx="5">
                  <c:v>9.63791</c:v>
                </c:pt>
                <c:pt idx="6">
                  <c:v>9.525280000000003</c:v>
                </c:pt>
                <c:pt idx="7">
                  <c:v>20.14468</c:v>
                </c:pt>
                <c:pt idx="8">
                  <c:v>22.8478</c:v>
                </c:pt>
                <c:pt idx="9">
                  <c:v>24.13500000000001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12-45BE-B4A1-AAB8D8038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050200"/>
        <c:axId val="2081055224"/>
      </c:lineChart>
      <c:lineChart>
        <c:grouping val="standard"/>
        <c:varyColors val="0"/>
        <c:ser>
          <c:idx val="2"/>
          <c:order val="2"/>
          <c:tx>
            <c:v>OD 600 nm</c:v>
          </c:tx>
          <c:spPr>
            <a:ln w="38100">
              <a:solidFill>
                <a:srgbClr val="7030A0"/>
              </a:solidFill>
            </a:ln>
          </c:spPr>
          <c:marker>
            <c:symbol val="triangle"/>
            <c:size val="10"/>
            <c:spPr>
              <a:solidFill>
                <a:schemeClr val="tx1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'Fermentation PLA Gurke'!$G$10:$K$10</c:f>
              <c:numCache>
                <c:formatCode>General</c:formatCode>
                <c:ptCount val="5"/>
                <c:pt idx="0">
                  <c:v>0.0</c:v>
                </c:pt>
                <c:pt idx="1">
                  <c:v>60.0</c:v>
                </c:pt>
                <c:pt idx="2">
                  <c:v>120.0</c:v>
                </c:pt>
                <c:pt idx="3">
                  <c:v>180.0</c:v>
                </c:pt>
                <c:pt idx="4">
                  <c:v>240.0</c:v>
                </c:pt>
              </c:numCache>
            </c:numRef>
          </c:cat>
          <c:val>
            <c:numRef>
              <c:f>'Fermentation PLA Gurke'!$G$37:$P$37</c:f>
              <c:numCache>
                <c:formatCode>General</c:formatCode>
                <c:ptCount val="10"/>
                <c:pt idx="0">
                  <c:v>0.067</c:v>
                </c:pt>
                <c:pt idx="1">
                  <c:v>0.088</c:v>
                </c:pt>
                <c:pt idx="2">
                  <c:v>0.061</c:v>
                </c:pt>
                <c:pt idx="3">
                  <c:v>0.035</c:v>
                </c:pt>
                <c:pt idx="4">
                  <c:v>0.042</c:v>
                </c:pt>
                <c:pt idx="5">
                  <c:v>4.769999999999999</c:v>
                </c:pt>
                <c:pt idx="6">
                  <c:v>5.33</c:v>
                </c:pt>
                <c:pt idx="7">
                  <c:v>5.8</c:v>
                </c:pt>
                <c:pt idx="8">
                  <c:v>6.38</c:v>
                </c:pt>
                <c:pt idx="9">
                  <c:v>6.5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412-45BE-B4A1-AAB8D8038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061544"/>
        <c:axId val="2081058616"/>
      </c:lineChart>
      <c:dateAx>
        <c:axId val="2081050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1055224"/>
        <c:crosses val="autoZero"/>
        <c:auto val="0"/>
        <c:lblOffset val="100"/>
        <c:baseTimeUnit val="days"/>
        <c:majorUnit val="1.0"/>
        <c:majorTimeUnit val="years"/>
      </c:dateAx>
      <c:valAx>
        <c:axId val="20810552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81050200"/>
        <c:crosses val="autoZero"/>
        <c:crossBetween val="midCat"/>
      </c:valAx>
      <c:valAx>
        <c:axId val="208105861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081061544"/>
        <c:crosses val="max"/>
        <c:crossBetween val="between"/>
      </c:valAx>
      <c:dateAx>
        <c:axId val="2081061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81058616"/>
        <c:crosses val="autoZero"/>
        <c:auto val="0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187734331042564"/>
          <c:y val="0.872848908454927"/>
          <c:w val="0.614649408549959"/>
          <c:h val="0.092471994415244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sz="1400" b="1"/>
          </a:pPr>
          <a:endParaRPr lang="de-DE"/>
        </a:p>
      </c:txPr>
    </c:legend>
    <c:plotVisOnly val="1"/>
    <c:dispBlanksAs val="span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 alignWithMargins="0"/>
    <c:pageMargins b="0.984251969" l="0.787401575" r="0.787401575" t="0.984251969" header="0.492125984500001" footer="0.4921259845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909626161595"/>
          <c:y val="0.0673995965847472"/>
          <c:w val="0.724458040717883"/>
          <c:h val="0.828779827824348"/>
        </c:manualLayout>
      </c:layout>
      <c:lineChart>
        <c:grouping val="standard"/>
        <c:varyColors val="0"/>
        <c:ser>
          <c:idx val="0"/>
          <c:order val="0"/>
          <c:tx>
            <c:v>Glucose</c:v>
          </c:tx>
          <c:spPr>
            <a:ln w="38100">
              <a:solidFill>
                <a:schemeClr val="tx2">
                  <a:lumMod val="75000"/>
                </a:schemeClr>
              </a:solidFill>
            </a:ln>
          </c:spPr>
          <c:marker>
            <c:symbol val="square"/>
            <c:size val="10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numRef>
              <c:f>'Fermentation PLA Infors'!$G$10:$R$10</c:f>
              <c:numCache>
                <c:formatCode>General</c:formatCode>
                <c:ptCount val="12"/>
                <c:pt idx="0">
                  <c:v>0.0</c:v>
                </c:pt>
                <c:pt idx="1">
                  <c:v>60.0</c:v>
                </c:pt>
                <c:pt idx="2">
                  <c:v>120.0</c:v>
                </c:pt>
                <c:pt idx="3">
                  <c:v>180.0</c:v>
                </c:pt>
                <c:pt idx="4">
                  <c:v>240.0</c:v>
                </c:pt>
                <c:pt idx="5">
                  <c:v>300.0</c:v>
                </c:pt>
                <c:pt idx="6">
                  <c:v>360.0</c:v>
                </c:pt>
                <c:pt idx="7">
                  <c:v>420.0</c:v>
                </c:pt>
                <c:pt idx="8">
                  <c:v>1380.0</c:v>
                </c:pt>
                <c:pt idx="9">
                  <c:v>1440.0</c:v>
                </c:pt>
                <c:pt idx="10">
                  <c:v>1500.0</c:v>
                </c:pt>
                <c:pt idx="11">
                  <c:v>1560.0</c:v>
                </c:pt>
              </c:numCache>
            </c:numRef>
          </c:cat>
          <c:val>
            <c:numRef>
              <c:f>'Fermentation PLA Infors'!$G$29:$R$29</c:f>
              <c:numCache>
                <c:formatCode>0.000</c:formatCode>
                <c:ptCount val="12"/>
                <c:pt idx="0">
                  <c:v>14.63802</c:v>
                </c:pt>
                <c:pt idx="1">
                  <c:v>15.28572</c:v>
                </c:pt>
                <c:pt idx="2">
                  <c:v>14.8971</c:v>
                </c:pt>
                <c:pt idx="3">
                  <c:v>15.3289</c:v>
                </c:pt>
                <c:pt idx="4">
                  <c:v>15.50162</c:v>
                </c:pt>
                <c:pt idx="5">
                  <c:v>16.32204</c:v>
                </c:pt>
                <c:pt idx="6">
                  <c:v>14.94028</c:v>
                </c:pt>
                <c:pt idx="7">
                  <c:v>15.58798</c:v>
                </c:pt>
                <c:pt idx="8">
                  <c:v>-0.000863600000000001</c:v>
                </c:pt>
                <c:pt idx="9">
                  <c:v>-0.0405892</c:v>
                </c:pt>
                <c:pt idx="10">
                  <c:v>-0.000863600000000001</c:v>
                </c:pt>
                <c:pt idx="11">
                  <c:v>-0.0889508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EF5-4B8A-9E4C-CA046B178C4A}"/>
            </c:ext>
          </c:extLst>
        </c:ser>
        <c:ser>
          <c:idx val="1"/>
          <c:order val="1"/>
          <c:tx>
            <c:v>Lactic Acid</c:v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diamond"/>
            <c:size val="1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numRef>
              <c:f>'Fermentation PLA Infors'!$G$10:$R$10</c:f>
              <c:numCache>
                <c:formatCode>General</c:formatCode>
                <c:ptCount val="12"/>
                <c:pt idx="0">
                  <c:v>0.0</c:v>
                </c:pt>
                <c:pt idx="1">
                  <c:v>60.0</c:v>
                </c:pt>
                <c:pt idx="2">
                  <c:v>120.0</c:v>
                </c:pt>
                <c:pt idx="3">
                  <c:v>180.0</c:v>
                </c:pt>
                <c:pt idx="4">
                  <c:v>240.0</c:v>
                </c:pt>
                <c:pt idx="5">
                  <c:v>300.0</c:v>
                </c:pt>
                <c:pt idx="6">
                  <c:v>360.0</c:v>
                </c:pt>
                <c:pt idx="7">
                  <c:v>420.0</c:v>
                </c:pt>
                <c:pt idx="8">
                  <c:v>1380.0</c:v>
                </c:pt>
                <c:pt idx="9">
                  <c:v>1440.0</c:v>
                </c:pt>
                <c:pt idx="10">
                  <c:v>1500.0</c:v>
                </c:pt>
                <c:pt idx="11">
                  <c:v>1560.0</c:v>
                </c:pt>
              </c:numCache>
            </c:numRef>
          </c:cat>
          <c:val>
            <c:numRef>
              <c:f>'Fermentation PLA Infors'!$G$18:$R$18</c:f>
              <c:numCache>
                <c:formatCode>General</c:formatCode>
                <c:ptCount val="12"/>
                <c:pt idx="0">
                  <c:v>0.961200000000001</c:v>
                </c:pt>
                <c:pt idx="1">
                  <c:v>1.009260000000001</c:v>
                </c:pt>
                <c:pt idx="2">
                  <c:v>0.833040000000001</c:v>
                </c:pt>
                <c:pt idx="7">
                  <c:v>0.54468</c:v>
                </c:pt>
                <c:pt idx="8">
                  <c:v>18.45504</c:v>
                </c:pt>
                <c:pt idx="9">
                  <c:v>19.8648</c:v>
                </c:pt>
                <c:pt idx="10">
                  <c:v>19.8648</c:v>
                </c:pt>
                <c:pt idx="11">
                  <c:v>41.81220000000001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F5-4B8A-9E4C-CA046B178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149544"/>
        <c:axId val="2081154760"/>
      </c:lineChart>
      <c:lineChart>
        <c:grouping val="standard"/>
        <c:varyColors val="0"/>
        <c:ser>
          <c:idx val="2"/>
          <c:order val="2"/>
          <c:tx>
            <c:v>cell density</c:v>
          </c:tx>
          <c:spPr>
            <a:ln w="38100">
              <a:solidFill>
                <a:srgbClr val="7030A0"/>
              </a:solidFill>
            </a:ln>
          </c:spPr>
          <c:marker>
            <c:symbol val="triangle"/>
            <c:size val="10"/>
            <c:spPr>
              <a:solidFill>
                <a:schemeClr val="tx1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'Fermentation PLA Infors'!$G$22:$P$22</c:f>
              <c:numCache>
                <c:formatCode>General</c:formatCode>
                <c:ptCount val="10"/>
                <c:pt idx="0">
                  <c:v>0.0</c:v>
                </c:pt>
                <c:pt idx="1">
                  <c:v>60.0</c:v>
                </c:pt>
                <c:pt idx="2">
                  <c:v>120.0</c:v>
                </c:pt>
                <c:pt idx="3">
                  <c:v>180.0</c:v>
                </c:pt>
                <c:pt idx="4">
                  <c:v>240.0</c:v>
                </c:pt>
                <c:pt idx="5">
                  <c:v>300.0</c:v>
                </c:pt>
                <c:pt idx="6">
                  <c:v>360.0</c:v>
                </c:pt>
                <c:pt idx="7">
                  <c:v>420.0</c:v>
                </c:pt>
                <c:pt idx="8">
                  <c:v>1380.0</c:v>
                </c:pt>
                <c:pt idx="9">
                  <c:v>1440.0</c:v>
                </c:pt>
              </c:numCache>
            </c:numRef>
          </c:cat>
          <c:val>
            <c:numRef>
              <c:f>'Fermentation PLA Infors'!$G$37:$R$37</c:f>
              <c:numCache>
                <c:formatCode>General</c:formatCode>
                <c:ptCount val="12"/>
                <c:pt idx="0">
                  <c:v>0.203</c:v>
                </c:pt>
                <c:pt idx="1">
                  <c:v>0.135</c:v>
                </c:pt>
                <c:pt idx="2">
                  <c:v>0.146</c:v>
                </c:pt>
                <c:pt idx="3">
                  <c:v>0.143</c:v>
                </c:pt>
                <c:pt idx="4">
                  <c:v>0.133</c:v>
                </c:pt>
                <c:pt idx="5">
                  <c:v>0.14</c:v>
                </c:pt>
                <c:pt idx="6">
                  <c:v>0.136</c:v>
                </c:pt>
                <c:pt idx="7">
                  <c:v>0.137</c:v>
                </c:pt>
                <c:pt idx="8">
                  <c:v>3.31</c:v>
                </c:pt>
                <c:pt idx="9">
                  <c:v>3.7</c:v>
                </c:pt>
                <c:pt idx="10">
                  <c:v>4.6</c:v>
                </c:pt>
                <c:pt idx="11">
                  <c:v>6.4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EF5-4B8A-9E4C-CA046B178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161192"/>
        <c:axId val="2081158152"/>
      </c:lineChart>
      <c:dateAx>
        <c:axId val="208114954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/>
        </c:spPr>
        <c:crossAx val="2081154760"/>
        <c:crosses val="autoZero"/>
        <c:auto val="0"/>
        <c:lblOffset val="1000"/>
        <c:baseTimeUnit val="days"/>
        <c:majorUnit val="1.0"/>
        <c:majorTimeUnit val="years"/>
        <c:minorUnit val="1.0"/>
        <c:minorTimeUnit val="years"/>
      </c:dateAx>
      <c:valAx>
        <c:axId val="2081154760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2081149544"/>
        <c:crosses val="autoZero"/>
        <c:crossBetween val="midCat"/>
      </c:valAx>
      <c:valAx>
        <c:axId val="2081158152"/>
        <c:scaling>
          <c:orientation val="minMax"/>
          <c:max val="10.0"/>
        </c:scaling>
        <c:delete val="0"/>
        <c:axPos val="r"/>
        <c:numFmt formatCode="General" sourceLinked="1"/>
        <c:majorTickMark val="out"/>
        <c:minorTickMark val="none"/>
        <c:tickLblPos val="nextTo"/>
        <c:crossAx val="2081161192"/>
        <c:crosses val="max"/>
        <c:crossBetween val="between"/>
      </c:valAx>
      <c:dateAx>
        <c:axId val="2081161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81158152"/>
        <c:crossesAt val="0.0"/>
        <c:auto val="0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155809510297699"/>
          <c:y val="0.0885600938784048"/>
          <c:w val="0.204500957650564"/>
          <c:h val="0.13969634499949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sz="1400" b="1"/>
          </a:pPr>
          <a:endParaRPr lang="de-DE"/>
        </a:p>
      </c:txPr>
    </c:legend>
    <c:plotVisOnly val="1"/>
    <c:dispBlanksAs val="span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 alignWithMargins="0"/>
    <c:pageMargins b="0.984251969" l="0.787401575" r="0.787401575" t="0.984251969" header="0.492125984500001" footer="0.4921259845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909626161595"/>
          <c:y val="0.0673995965847472"/>
          <c:w val="0.724458040717883"/>
          <c:h val="0.828779827824348"/>
        </c:manualLayout>
      </c:layout>
      <c:lineChart>
        <c:grouping val="standard"/>
        <c:varyColors val="0"/>
        <c:ser>
          <c:idx val="0"/>
          <c:order val="0"/>
          <c:tx>
            <c:v>Glukose</c:v>
          </c:tx>
          <c:spPr>
            <a:ln w="38100">
              <a:solidFill>
                <a:schemeClr val="tx2">
                  <a:lumMod val="75000"/>
                </a:schemeClr>
              </a:solidFill>
            </a:ln>
          </c:spPr>
          <c:marker>
            <c:symbol val="square"/>
            <c:size val="10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numRef>
              <c:f>'Fermentation PLA Infors'!$G$10:$T$10</c:f>
              <c:numCache>
                <c:formatCode>General</c:formatCode>
                <c:ptCount val="14"/>
                <c:pt idx="0">
                  <c:v>0.0</c:v>
                </c:pt>
                <c:pt idx="1">
                  <c:v>60.0</c:v>
                </c:pt>
                <c:pt idx="2">
                  <c:v>120.0</c:v>
                </c:pt>
                <c:pt idx="3">
                  <c:v>180.0</c:v>
                </c:pt>
                <c:pt idx="4">
                  <c:v>240.0</c:v>
                </c:pt>
                <c:pt idx="5">
                  <c:v>300.0</c:v>
                </c:pt>
                <c:pt idx="6">
                  <c:v>360.0</c:v>
                </c:pt>
                <c:pt idx="7">
                  <c:v>420.0</c:v>
                </c:pt>
                <c:pt idx="8">
                  <c:v>1380.0</c:v>
                </c:pt>
                <c:pt idx="9">
                  <c:v>1440.0</c:v>
                </c:pt>
                <c:pt idx="10">
                  <c:v>1500.0</c:v>
                </c:pt>
                <c:pt idx="11">
                  <c:v>1560.0</c:v>
                </c:pt>
                <c:pt idx="12">
                  <c:v>5880.0</c:v>
                </c:pt>
                <c:pt idx="13">
                  <c:v>7200.0</c:v>
                </c:pt>
              </c:numCache>
            </c:numRef>
          </c:cat>
          <c:val>
            <c:numRef>
              <c:f>'Fermentation PLA Infors'!$G$29:$T$29</c:f>
              <c:numCache>
                <c:formatCode>0.000</c:formatCode>
                <c:ptCount val="14"/>
                <c:pt idx="0">
                  <c:v>14.63802</c:v>
                </c:pt>
                <c:pt idx="1">
                  <c:v>15.28572</c:v>
                </c:pt>
                <c:pt idx="2">
                  <c:v>14.8971</c:v>
                </c:pt>
                <c:pt idx="3">
                  <c:v>15.3289</c:v>
                </c:pt>
                <c:pt idx="4">
                  <c:v>15.50162</c:v>
                </c:pt>
                <c:pt idx="5">
                  <c:v>16.32204</c:v>
                </c:pt>
                <c:pt idx="6">
                  <c:v>14.94028</c:v>
                </c:pt>
                <c:pt idx="7">
                  <c:v>15.58798</c:v>
                </c:pt>
                <c:pt idx="8">
                  <c:v>-0.000863600000000001</c:v>
                </c:pt>
                <c:pt idx="9">
                  <c:v>-0.0405892</c:v>
                </c:pt>
                <c:pt idx="10">
                  <c:v>-0.000863600000000001</c:v>
                </c:pt>
                <c:pt idx="11">
                  <c:v>-0.0889508</c:v>
                </c:pt>
                <c:pt idx="12">
                  <c:v>0.0069088</c:v>
                </c:pt>
                <c:pt idx="13">
                  <c:v>2.72034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60D-444C-A778-D923CCE95AAE}"/>
            </c:ext>
          </c:extLst>
        </c:ser>
        <c:ser>
          <c:idx val="1"/>
          <c:order val="1"/>
          <c:tx>
            <c:v>Milchsäure</c:v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diamond"/>
            <c:size val="1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numRef>
              <c:f>'Fermentation PLA Infors'!$G$10:$T$10</c:f>
              <c:numCache>
                <c:formatCode>General</c:formatCode>
                <c:ptCount val="14"/>
                <c:pt idx="0">
                  <c:v>0.0</c:v>
                </c:pt>
                <c:pt idx="1">
                  <c:v>60.0</c:v>
                </c:pt>
                <c:pt idx="2">
                  <c:v>120.0</c:v>
                </c:pt>
                <c:pt idx="3">
                  <c:v>180.0</c:v>
                </c:pt>
                <c:pt idx="4">
                  <c:v>240.0</c:v>
                </c:pt>
                <c:pt idx="5">
                  <c:v>300.0</c:v>
                </c:pt>
                <c:pt idx="6">
                  <c:v>360.0</c:v>
                </c:pt>
                <c:pt idx="7">
                  <c:v>420.0</c:v>
                </c:pt>
                <c:pt idx="8">
                  <c:v>1380.0</c:v>
                </c:pt>
                <c:pt idx="9">
                  <c:v>1440.0</c:v>
                </c:pt>
                <c:pt idx="10">
                  <c:v>1500.0</c:v>
                </c:pt>
                <c:pt idx="11">
                  <c:v>1560.0</c:v>
                </c:pt>
                <c:pt idx="12">
                  <c:v>5880.0</c:v>
                </c:pt>
                <c:pt idx="13">
                  <c:v>7200.0</c:v>
                </c:pt>
              </c:numCache>
            </c:numRef>
          </c:cat>
          <c:val>
            <c:numRef>
              <c:f>'Fermentation PLA Infors'!$G$18:$T$18</c:f>
              <c:numCache>
                <c:formatCode>General</c:formatCode>
                <c:ptCount val="14"/>
                <c:pt idx="0">
                  <c:v>0.961200000000001</c:v>
                </c:pt>
                <c:pt idx="1">
                  <c:v>1.009260000000001</c:v>
                </c:pt>
                <c:pt idx="2">
                  <c:v>0.833040000000001</c:v>
                </c:pt>
                <c:pt idx="7">
                  <c:v>0.54468</c:v>
                </c:pt>
                <c:pt idx="8">
                  <c:v>18.45504</c:v>
                </c:pt>
                <c:pt idx="9">
                  <c:v>19.8648</c:v>
                </c:pt>
                <c:pt idx="10">
                  <c:v>19.8648</c:v>
                </c:pt>
                <c:pt idx="11">
                  <c:v>41.81220000000001</c:v>
                </c:pt>
                <c:pt idx="12">
                  <c:v>133.9272</c:v>
                </c:pt>
                <c:pt idx="13">
                  <c:v>161.802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60D-444C-A778-D923CCE95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224120"/>
        <c:axId val="2081229336"/>
      </c:lineChart>
      <c:lineChart>
        <c:grouping val="standard"/>
        <c:varyColors val="0"/>
        <c:ser>
          <c:idx val="2"/>
          <c:order val="2"/>
          <c:tx>
            <c:v>Zelldichte</c:v>
          </c:tx>
          <c:spPr>
            <a:ln w="38100">
              <a:solidFill>
                <a:srgbClr val="7030A0"/>
              </a:solidFill>
            </a:ln>
          </c:spPr>
          <c:marker>
            <c:symbol val="triangle"/>
            <c:size val="10"/>
            <c:spPr>
              <a:solidFill>
                <a:schemeClr val="tx1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'Fermentation PLA Infors'!$G$22:$P$22</c:f>
              <c:numCache>
                <c:formatCode>General</c:formatCode>
                <c:ptCount val="10"/>
                <c:pt idx="0">
                  <c:v>0.0</c:v>
                </c:pt>
                <c:pt idx="1">
                  <c:v>60.0</c:v>
                </c:pt>
                <c:pt idx="2">
                  <c:v>120.0</c:v>
                </c:pt>
                <c:pt idx="3">
                  <c:v>180.0</c:v>
                </c:pt>
                <c:pt idx="4">
                  <c:v>240.0</c:v>
                </c:pt>
                <c:pt idx="5">
                  <c:v>300.0</c:v>
                </c:pt>
                <c:pt idx="6">
                  <c:v>360.0</c:v>
                </c:pt>
                <c:pt idx="7">
                  <c:v>420.0</c:v>
                </c:pt>
                <c:pt idx="8">
                  <c:v>1380.0</c:v>
                </c:pt>
                <c:pt idx="9">
                  <c:v>1440.0</c:v>
                </c:pt>
              </c:numCache>
            </c:numRef>
          </c:cat>
          <c:val>
            <c:numRef>
              <c:f>'Fermentation PLA Infors'!$G$37:$T$37</c:f>
              <c:numCache>
                <c:formatCode>General</c:formatCode>
                <c:ptCount val="14"/>
                <c:pt idx="0">
                  <c:v>0.203</c:v>
                </c:pt>
                <c:pt idx="1">
                  <c:v>0.135</c:v>
                </c:pt>
                <c:pt idx="2">
                  <c:v>0.146</c:v>
                </c:pt>
                <c:pt idx="3">
                  <c:v>0.143</c:v>
                </c:pt>
                <c:pt idx="4">
                  <c:v>0.133</c:v>
                </c:pt>
                <c:pt idx="5">
                  <c:v>0.14</c:v>
                </c:pt>
                <c:pt idx="6">
                  <c:v>0.136</c:v>
                </c:pt>
                <c:pt idx="7">
                  <c:v>0.137</c:v>
                </c:pt>
                <c:pt idx="8">
                  <c:v>3.31</c:v>
                </c:pt>
                <c:pt idx="9">
                  <c:v>3.7</c:v>
                </c:pt>
                <c:pt idx="10">
                  <c:v>4.6</c:v>
                </c:pt>
                <c:pt idx="11">
                  <c:v>6.4</c:v>
                </c:pt>
                <c:pt idx="12">
                  <c:v>7.000000000000001</c:v>
                </c:pt>
                <c:pt idx="13">
                  <c:v>13.15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60D-444C-A778-D923CCE95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235656"/>
        <c:axId val="2081232728"/>
      </c:lineChart>
      <c:dateAx>
        <c:axId val="208122412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/>
        </c:spPr>
        <c:crossAx val="2081229336"/>
        <c:crosses val="autoZero"/>
        <c:auto val="0"/>
        <c:lblOffset val="1000"/>
        <c:baseTimeUnit val="days"/>
        <c:majorUnit val="1.0"/>
        <c:majorTimeUnit val="years"/>
        <c:minorUnit val="1.0"/>
        <c:minorTimeUnit val="years"/>
      </c:dateAx>
      <c:valAx>
        <c:axId val="2081229336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2081224120"/>
        <c:crosses val="autoZero"/>
        <c:crossBetween val="midCat"/>
      </c:valAx>
      <c:valAx>
        <c:axId val="2081232728"/>
        <c:scaling>
          <c:orientation val="minMax"/>
          <c:max val="15.0"/>
        </c:scaling>
        <c:delete val="0"/>
        <c:axPos val="r"/>
        <c:numFmt formatCode="General" sourceLinked="1"/>
        <c:majorTickMark val="out"/>
        <c:minorTickMark val="none"/>
        <c:tickLblPos val="nextTo"/>
        <c:crossAx val="2081235656"/>
        <c:crosses val="max"/>
        <c:crossBetween val="between"/>
      </c:valAx>
      <c:dateAx>
        <c:axId val="2081235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81232728"/>
        <c:crossesAt val="0.0"/>
        <c:auto val="0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169323023811213"/>
          <c:y val="0.0993660371472026"/>
          <c:w val="0.204500957650564"/>
          <c:h val="0.13969634499949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sz="1400" b="1"/>
          </a:pPr>
          <a:endParaRPr lang="de-DE"/>
        </a:p>
      </c:txPr>
    </c:legend>
    <c:plotVisOnly val="1"/>
    <c:dispBlanksAs val="span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 alignWithMargins="0"/>
    <c:pageMargins b="0.984251969" l="0.787401575" r="0.787401575" t="0.984251969" header="0.492125984500001" footer="0.4921259845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Relationship Id="rId3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696432</xdr:colOff>
      <xdr:row>87</xdr:row>
      <xdr:rowOff>88896</xdr:rowOff>
    </xdr:from>
    <xdr:ext cx="857479" cy="280205"/>
    <xdr:sp macro="" textlink="">
      <xdr:nvSpPr>
        <xdr:cNvPr id="2" name="Textfeld 1">
          <a:extLst>
            <a:ext uri="{FF2B5EF4-FFF2-40B4-BE49-F238E27FC236}">
              <a16:creationId xmlns="" xmlns:a16="http://schemas.microsoft.com/office/drawing/2014/main" id="{54280871-611D-45F4-8686-334A7D4A5A7C}"/>
            </a:ext>
          </a:extLst>
        </xdr:cNvPr>
        <xdr:cNvSpPr txBox="1"/>
      </xdr:nvSpPr>
      <xdr:spPr>
        <a:xfrm>
          <a:off x="8621232" y="16281396"/>
          <a:ext cx="85747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DE" sz="1200" b="1"/>
            <a:t>Zeit [Min.]</a:t>
          </a:r>
        </a:p>
      </xdr:txBody>
    </xdr:sp>
    <xdr:clientData/>
  </xdr:oneCellAnchor>
  <xdr:twoCellAnchor>
    <xdr:from>
      <xdr:col>16</xdr:col>
      <xdr:colOff>367996</xdr:colOff>
      <xdr:row>9</xdr:row>
      <xdr:rowOff>143329</xdr:rowOff>
    </xdr:from>
    <xdr:to>
      <xdr:col>26</xdr:col>
      <xdr:colOff>228599</xdr:colOff>
      <xdr:row>37</xdr:row>
      <xdr:rowOff>76200</xdr:rowOff>
    </xdr:to>
    <xdr:graphicFrame macro="">
      <xdr:nvGraphicFramePr>
        <xdr:cNvPr id="3" name="Diagramm 2">
          <a:extLst>
            <a:ext uri="{FF2B5EF4-FFF2-40B4-BE49-F238E27FC236}">
              <a16:creationId xmlns="" xmlns:a16="http://schemas.microsoft.com/office/drawing/2014/main" id="{199449DB-3D9E-478F-8F4A-483430A849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20</xdr:col>
      <xdr:colOff>669471</xdr:colOff>
      <xdr:row>32</xdr:row>
      <xdr:rowOff>58057</xdr:rowOff>
    </xdr:from>
    <xdr:ext cx="857479" cy="280205"/>
    <xdr:sp macro="" textlink="">
      <xdr:nvSpPr>
        <xdr:cNvPr id="4" name="Textfeld 3">
          <a:extLst>
            <a:ext uri="{FF2B5EF4-FFF2-40B4-BE49-F238E27FC236}">
              <a16:creationId xmlns="" xmlns:a16="http://schemas.microsoft.com/office/drawing/2014/main" id="{6A108CFB-F473-44C2-8CCA-2035E5772255}"/>
            </a:ext>
          </a:extLst>
        </xdr:cNvPr>
        <xdr:cNvSpPr txBox="1"/>
      </xdr:nvSpPr>
      <xdr:spPr>
        <a:xfrm>
          <a:off x="13979071" y="6992257"/>
          <a:ext cx="85747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DE" sz="1200" b="1"/>
            <a:t>Zeit [Min.]</a:t>
          </a:r>
        </a:p>
      </xdr:txBody>
    </xdr:sp>
    <xdr:clientData/>
  </xdr:oneCellAnchor>
  <xdr:oneCellAnchor>
    <xdr:from>
      <xdr:col>17</xdr:col>
      <xdr:colOff>83003</xdr:colOff>
      <xdr:row>6</xdr:row>
      <xdr:rowOff>157389</xdr:rowOff>
    </xdr:from>
    <xdr:ext cx="6657464" cy="374141"/>
    <xdr:sp macro="" textlink="">
      <xdr:nvSpPr>
        <xdr:cNvPr id="5" name="Textfeld 4">
          <a:extLst>
            <a:ext uri="{FF2B5EF4-FFF2-40B4-BE49-F238E27FC236}">
              <a16:creationId xmlns="" xmlns:a16="http://schemas.microsoft.com/office/drawing/2014/main" id="{6AE98B97-3751-454F-826B-E9C50E63DF52}"/>
            </a:ext>
          </a:extLst>
        </xdr:cNvPr>
        <xdr:cNvSpPr txBox="1"/>
      </xdr:nvSpPr>
      <xdr:spPr>
        <a:xfrm>
          <a:off x="11106603" y="1300389"/>
          <a:ext cx="6657464" cy="37414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DE" sz="1800" b="1"/>
            <a:t>Fermentation</a:t>
          </a:r>
          <a:r>
            <a:rPr lang="de-DE" sz="1800" b="1" baseline="0"/>
            <a:t> von </a:t>
          </a:r>
          <a:r>
            <a:rPr lang="de-DE" sz="1800" b="1" i="1" baseline="0"/>
            <a:t>Lactobacillus plantarum </a:t>
          </a:r>
          <a:r>
            <a:rPr lang="de-DE" sz="1800" b="1" baseline="0"/>
            <a:t>im Gurkenglas über 24 h</a:t>
          </a:r>
          <a:endParaRPr lang="de-DE" sz="1800" b="1"/>
        </a:p>
      </xdr:txBody>
    </xdr:sp>
    <xdr:clientData/>
  </xdr:oneCellAnchor>
  <xdr:twoCellAnchor>
    <xdr:from>
      <xdr:col>26</xdr:col>
      <xdr:colOff>558800</xdr:colOff>
      <xdr:row>9</xdr:row>
      <xdr:rowOff>127000</xdr:rowOff>
    </xdr:from>
    <xdr:to>
      <xdr:col>36</xdr:col>
      <xdr:colOff>419403</xdr:colOff>
      <xdr:row>37</xdr:row>
      <xdr:rowOff>59871</xdr:rowOff>
    </xdr:to>
    <xdr:graphicFrame macro="">
      <xdr:nvGraphicFramePr>
        <xdr:cNvPr id="6" name="Diagramm 5">
          <a:extLst>
            <a:ext uri="{FF2B5EF4-FFF2-40B4-BE49-F238E27FC236}">
              <a16:creationId xmlns="" xmlns:a16="http://schemas.microsoft.com/office/drawing/2014/main" id="{6BDDE519-9EB1-45D5-A0FB-6983CCB45D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27</xdr:col>
      <xdr:colOff>133803</xdr:colOff>
      <xdr:row>6</xdr:row>
      <xdr:rowOff>157389</xdr:rowOff>
    </xdr:from>
    <xdr:ext cx="6657464" cy="374141"/>
    <xdr:sp macro="" textlink="">
      <xdr:nvSpPr>
        <xdr:cNvPr id="7" name="Textfeld 6">
          <a:extLst>
            <a:ext uri="{FF2B5EF4-FFF2-40B4-BE49-F238E27FC236}">
              <a16:creationId xmlns="" xmlns:a16="http://schemas.microsoft.com/office/drawing/2014/main" id="{F287E6CE-7B5C-4FBD-A416-F859AB4EF801}"/>
            </a:ext>
          </a:extLst>
        </xdr:cNvPr>
        <xdr:cNvSpPr txBox="1"/>
      </xdr:nvSpPr>
      <xdr:spPr>
        <a:xfrm>
          <a:off x="18599603" y="1300389"/>
          <a:ext cx="6657464" cy="37414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DE" sz="1800" b="1"/>
            <a:t>Fermentation</a:t>
          </a:r>
          <a:r>
            <a:rPr lang="de-DE" sz="1800" b="1" baseline="0"/>
            <a:t> von </a:t>
          </a:r>
          <a:r>
            <a:rPr lang="de-DE" sz="1800" b="1" i="1" baseline="0"/>
            <a:t>Lactobacillus plantarum </a:t>
          </a:r>
          <a:r>
            <a:rPr lang="de-DE" sz="1800" b="1" baseline="0"/>
            <a:t>im Gurkenglas über 96 h</a:t>
          </a:r>
          <a:endParaRPr lang="de-DE" sz="1800" b="1"/>
        </a:p>
      </xdr:txBody>
    </xdr:sp>
    <xdr:clientData/>
  </xdr:oneCellAnchor>
  <xdr:oneCellAnchor>
    <xdr:from>
      <xdr:col>30</xdr:col>
      <xdr:colOff>707571</xdr:colOff>
      <xdr:row>32</xdr:row>
      <xdr:rowOff>45357</xdr:rowOff>
    </xdr:from>
    <xdr:ext cx="857479" cy="280205"/>
    <xdr:sp macro="" textlink="">
      <xdr:nvSpPr>
        <xdr:cNvPr id="8" name="Textfeld 7">
          <a:extLst>
            <a:ext uri="{FF2B5EF4-FFF2-40B4-BE49-F238E27FC236}">
              <a16:creationId xmlns="" xmlns:a16="http://schemas.microsoft.com/office/drawing/2014/main" id="{9630DDD7-A8D3-4858-B82A-515AC73A30F1}"/>
            </a:ext>
          </a:extLst>
        </xdr:cNvPr>
        <xdr:cNvSpPr txBox="1"/>
      </xdr:nvSpPr>
      <xdr:spPr>
        <a:xfrm>
          <a:off x="21459371" y="6979557"/>
          <a:ext cx="85747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DE" sz="1200" b="1"/>
            <a:t>Zeit [Min.]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0.01591</cdr:x>
      <cdr:y>0.36434</cdr:y>
    </cdr:from>
    <cdr:to>
      <cdr:x>0.05492</cdr:x>
      <cdr:y>0.63379</cdr:y>
    </cdr:to>
    <cdr:sp macro="" textlink="">
      <cdr:nvSpPr>
        <cdr:cNvPr id="2" name="Textfeld 4"/>
        <cdr:cNvSpPr txBox="1"/>
      </cdr:nvSpPr>
      <cdr:spPr>
        <a:xfrm xmlns:a="http://schemas.openxmlformats.org/drawingml/2006/main" rot="16200000">
          <a:off x="-462940" y="2517166"/>
          <a:ext cx="1434688" cy="280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200" b="1"/>
            <a:t>Konzentration [g/L]</a:t>
          </a:r>
        </a:p>
      </cdr:txBody>
    </cdr:sp>
  </cdr:relSizeAnchor>
  <cdr:relSizeAnchor xmlns:cdr="http://schemas.openxmlformats.org/drawingml/2006/chartDrawing">
    <cdr:from>
      <cdr:x>0.87685</cdr:x>
      <cdr:y>0.38665</cdr:y>
    </cdr:from>
    <cdr:to>
      <cdr:x>0.91715</cdr:x>
      <cdr:y>0.55146</cdr:y>
    </cdr:to>
    <cdr:sp macro="" textlink="">
      <cdr:nvSpPr>
        <cdr:cNvPr id="3" name="Textfeld 4">
          <a:extLst xmlns:a="http://schemas.openxmlformats.org/drawingml/2006/main">
            <a:ext uri="{FF2B5EF4-FFF2-40B4-BE49-F238E27FC236}">
              <a16:creationId xmlns="" xmlns:a16="http://schemas.microsoft.com/office/drawing/2014/main" id="{A4805D83-5195-4C58-88DF-558FC9C61BA6}"/>
            </a:ext>
          </a:extLst>
        </cdr:cNvPr>
        <cdr:cNvSpPr txBox="1"/>
      </cdr:nvSpPr>
      <cdr:spPr>
        <a:xfrm xmlns:a="http://schemas.openxmlformats.org/drawingml/2006/main" rot="16200000">
          <a:off x="5788543" y="2412916"/>
          <a:ext cx="897040" cy="280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200" b="1"/>
            <a:t>OD</a:t>
          </a:r>
          <a:r>
            <a:rPr lang="de-DE" sz="1200" b="1" baseline="0"/>
            <a:t> 600 nm</a:t>
          </a:r>
          <a:endParaRPr lang="de-DE" sz="12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0.01591</cdr:x>
      <cdr:y>0.36434</cdr:y>
    </cdr:from>
    <cdr:to>
      <cdr:x>0.05492</cdr:x>
      <cdr:y>0.63379</cdr:y>
    </cdr:to>
    <cdr:sp macro="" textlink="">
      <cdr:nvSpPr>
        <cdr:cNvPr id="2" name="Textfeld 4"/>
        <cdr:cNvSpPr txBox="1"/>
      </cdr:nvSpPr>
      <cdr:spPr>
        <a:xfrm xmlns:a="http://schemas.openxmlformats.org/drawingml/2006/main" rot="16200000">
          <a:off x="-462940" y="2517166"/>
          <a:ext cx="1434688" cy="280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200" b="1"/>
            <a:t>Konzentration [g/L]</a:t>
          </a:r>
        </a:p>
      </cdr:txBody>
    </cdr:sp>
  </cdr:relSizeAnchor>
  <cdr:relSizeAnchor xmlns:cdr="http://schemas.openxmlformats.org/drawingml/2006/chartDrawing">
    <cdr:from>
      <cdr:x>0.87685</cdr:x>
      <cdr:y>0.38665</cdr:y>
    </cdr:from>
    <cdr:to>
      <cdr:x>0.91715</cdr:x>
      <cdr:y>0.55146</cdr:y>
    </cdr:to>
    <cdr:sp macro="" textlink="">
      <cdr:nvSpPr>
        <cdr:cNvPr id="3" name="Textfeld 4">
          <a:extLst xmlns:a="http://schemas.openxmlformats.org/drawingml/2006/main">
            <a:ext uri="{FF2B5EF4-FFF2-40B4-BE49-F238E27FC236}">
              <a16:creationId xmlns="" xmlns:a16="http://schemas.microsoft.com/office/drawing/2014/main" id="{A4805D83-5195-4C58-88DF-558FC9C61BA6}"/>
            </a:ext>
          </a:extLst>
        </cdr:cNvPr>
        <cdr:cNvSpPr txBox="1"/>
      </cdr:nvSpPr>
      <cdr:spPr>
        <a:xfrm xmlns:a="http://schemas.openxmlformats.org/drawingml/2006/main" rot="16200000">
          <a:off x="5788543" y="2412916"/>
          <a:ext cx="897040" cy="280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200" b="1"/>
            <a:t>OD</a:t>
          </a:r>
          <a:r>
            <a:rPr lang="de-DE" sz="1200" b="1" baseline="0"/>
            <a:t> 600 nm</a:t>
          </a:r>
          <a:endParaRPr lang="de-DE" sz="12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696432</xdr:colOff>
      <xdr:row>87</xdr:row>
      <xdr:rowOff>88896</xdr:rowOff>
    </xdr:from>
    <xdr:ext cx="857479" cy="280205"/>
    <xdr:sp macro="" textlink="">
      <xdr:nvSpPr>
        <xdr:cNvPr id="2" name="Textfeld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925907" y="16176621"/>
          <a:ext cx="85747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DE" sz="1200" b="1"/>
            <a:t>Zeit [Min.]</a:t>
          </a:r>
        </a:p>
      </xdr:txBody>
    </xdr:sp>
    <xdr:clientData/>
  </xdr:oneCellAnchor>
  <xdr:twoCellAnchor>
    <xdr:from>
      <xdr:col>20</xdr:col>
      <xdr:colOff>364067</xdr:colOff>
      <xdr:row>7</xdr:row>
      <xdr:rowOff>3175</xdr:rowOff>
    </xdr:from>
    <xdr:to>
      <xdr:col>31</xdr:col>
      <xdr:colOff>440267</xdr:colOff>
      <xdr:row>38</xdr:row>
      <xdr:rowOff>133350</xdr:rowOff>
    </xdr:to>
    <xdr:graphicFrame macro="">
      <xdr:nvGraphicFramePr>
        <xdr:cNvPr id="5" name="Diagramm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25</xdr:col>
      <xdr:colOff>525991</xdr:colOff>
      <xdr:row>35</xdr:row>
      <xdr:rowOff>234950</xdr:rowOff>
    </xdr:from>
    <xdr:ext cx="1136850" cy="338554"/>
    <xdr:sp macro="" textlink="">
      <xdr:nvSpPr>
        <xdr:cNvPr id="6" name="Textfeld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7984258" y="7787217"/>
          <a:ext cx="1136850" cy="3385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DE" sz="1600" b="1"/>
            <a:t>time [min.]</a:t>
          </a:r>
        </a:p>
      </xdr:txBody>
    </xdr:sp>
    <xdr:clientData/>
  </xdr:oneCellAnchor>
  <xdr:oneCellAnchor>
    <xdr:from>
      <xdr:col>20</xdr:col>
      <xdr:colOff>623359</xdr:colOff>
      <xdr:row>4</xdr:row>
      <xdr:rowOff>29633</xdr:rowOff>
    </xdr:from>
    <xdr:ext cx="8281709" cy="400110"/>
    <xdr:sp macro="" textlink="">
      <xdr:nvSpPr>
        <xdr:cNvPr id="7" name="Textfeld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13932959" y="774700"/>
          <a:ext cx="8281709" cy="40011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DE" sz="2000" b="1"/>
            <a:t>Fermentation</a:t>
          </a:r>
          <a:r>
            <a:rPr lang="de-DE" sz="2000" b="1" baseline="0"/>
            <a:t> with </a:t>
          </a:r>
          <a:r>
            <a:rPr lang="de-DE" sz="2000" b="1" i="1" baseline="0"/>
            <a:t>Lactobacillus plantarum </a:t>
          </a:r>
          <a:r>
            <a:rPr lang="de-DE" sz="2000" b="1" baseline="0"/>
            <a:t>in Infors-Fermenter during 26 h</a:t>
          </a:r>
          <a:endParaRPr lang="de-DE" sz="2000" b="1"/>
        </a:p>
      </xdr:txBody>
    </xdr:sp>
    <xdr:clientData/>
  </xdr:oneCellAnchor>
  <xdr:twoCellAnchor>
    <xdr:from>
      <xdr:col>32</xdr:col>
      <xdr:colOff>31750</xdr:colOff>
      <xdr:row>7</xdr:row>
      <xdr:rowOff>15875</xdr:rowOff>
    </xdr:from>
    <xdr:to>
      <xdr:col>43</xdr:col>
      <xdr:colOff>107950</xdr:colOff>
      <xdr:row>38</xdr:row>
      <xdr:rowOff>146050</xdr:rowOff>
    </xdr:to>
    <xdr:graphicFrame macro="">
      <xdr:nvGraphicFramePr>
        <xdr:cNvPr id="8" name="Diagramm 7">
          <a:extLst>
            <a:ext uri="{FF2B5EF4-FFF2-40B4-BE49-F238E27FC236}">
              <a16:creationId xmlns="" xmlns:a16="http://schemas.microsoft.com/office/drawing/2014/main" id="{B9C18CE2-F51B-4CBD-91CE-6E6ABA1445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32</xdr:col>
      <xdr:colOff>245534</xdr:colOff>
      <xdr:row>4</xdr:row>
      <xdr:rowOff>12700</xdr:rowOff>
    </xdr:from>
    <xdr:ext cx="8125686" cy="405432"/>
    <xdr:sp macro="" textlink="">
      <xdr:nvSpPr>
        <xdr:cNvPr id="9" name="Textfeld 8">
          <a:extLst>
            <a:ext uri="{FF2B5EF4-FFF2-40B4-BE49-F238E27FC236}">
              <a16:creationId xmlns="" xmlns:a16="http://schemas.microsoft.com/office/drawing/2014/main" id="{92EA9F3B-0B1D-4F64-BF0E-4A50171A7ECE}"/>
            </a:ext>
          </a:extLst>
        </xdr:cNvPr>
        <xdr:cNvSpPr txBox="1"/>
      </xdr:nvSpPr>
      <xdr:spPr>
        <a:xfrm>
          <a:off x="21581534" y="758825"/>
          <a:ext cx="8125686" cy="40543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DE" sz="2000" b="1"/>
            <a:t>Fermentation</a:t>
          </a:r>
          <a:r>
            <a:rPr lang="de-DE" sz="2000" b="1" baseline="0"/>
            <a:t> von </a:t>
          </a:r>
          <a:r>
            <a:rPr lang="de-DE" sz="2000" b="1" i="1" baseline="0"/>
            <a:t>Lactobacillus plantarum </a:t>
          </a:r>
          <a:r>
            <a:rPr lang="de-DE" sz="2000" b="1" baseline="0"/>
            <a:t>im Infors-Bioreaktor über 120 h</a:t>
          </a:r>
          <a:endParaRPr lang="de-DE" sz="2000" b="1"/>
        </a:p>
      </xdr:txBody>
    </xdr:sp>
    <xdr:clientData/>
  </xdr:oneCellAnchor>
  <xdr:oneCellAnchor>
    <xdr:from>
      <xdr:col>37</xdr:col>
      <xdr:colOff>160866</xdr:colOff>
      <xdr:row>36</xdr:row>
      <xdr:rowOff>9525</xdr:rowOff>
    </xdr:from>
    <xdr:ext cx="1081835" cy="342786"/>
    <xdr:sp macro="" textlink="">
      <xdr:nvSpPr>
        <xdr:cNvPr id="10" name="Textfeld 9">
          <a:extLst>
            <a:ext uri="{FF2B5EF4-FFF2-40B4-BE49-F238E27FC236}">
              <a16:creationId xmlns="" xmlns:a16="http://schemas.microsoft.com/office/drawing/2014/main" id="{8AAA467C-841E-4D06-9731-3CE2F8B1A973}"/>
            </a:ext>
          </a:extLst>
        </xdr:cNvPr>
        <xdr:cNvSpPr txBox="1"/>
      </xdr:nvSpPr>
      <xdr:spPr>
        <a:xfrm>
          <a:off x="25306866" y="7804150"/>
          <a:ext cx="1081835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DE" sz="1600" b="1"/>
            <a:t>Zeit [Min.]</a:t>
          </a:r>
        </a:p>
      </xdr:txBody>
    </xdr:sp>
    <xdr:clientData/>
  </xdr:oneCellAnchor>
  <xdr:twoCellAnchor>
    <xdr:from>
      <xdr:col>7</xdr:col>
      <xdr:colOff>0</xdr:colOff>
      <xdr:row>43</xdr:row>
      <xdr:rowOff>0</xdr:rowOff>
    </xdr:from>
    <xdr:to>
      <xdr:col>17</xdr:col>
      <xdr:colOff>40640</xdr:colOff>
      <xdr:row>86</xdr:row>
      <xdr:rowOff>119380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11600" y="9103360"/>
          <a:ext cx="6121400" cy="7327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0.02406</cdr:x>
      <cdr:y>0.33639</cdr:y>
    </cdr:from>
    <cdr:to>
      <cdr:x>0.06085</cdr:x>
      <cdr:y>0.59742</cdr:y>
    </cdr:to>
    <cdr:sp macro="" textlink="">
      <cdr:nvSpPr>
        <cdr:cNvPr id="2" name="Textfeld 4"/>
        <cdr:cNvSpPr txBox="1"/>
      </cdr:nvSpPr>
      <cdr:spPr>
        <a:xfrm xmlns:a="http://schemas.openxmlformats.org/drawingml/2006/main" rot="16200000">
          <a:off x="-534619" y="3140973"/>
          <a:ext cx="1850687" cy="33855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600" b="1"/>
            <a:t>Concentration [g/L]</a:t>
          </a:r>
        </a:p>
      </cdr:txBody>
    </cdr:sp>
  </cdr:relSizeAnchor>
  <cdr:relSizeAnchor xmlns:cdr="http://schemas.openxmlformats.org/drawingml/2006/chartDrawing">
    <cdr:from>
      <cdr:x>0.90758</cdr:x>
      <cdr:y>0.29114</cdr:y>
    </cdr:from>
    <cdr:to>
      <cdr:x>0.94437</cdr:x>
      <cdr:y>0.62434</cdr:y>
    </cdr:to>
    <cdr:sp macro="" textlink="">
      <cdr:nvSpPr>
        <cdr:cNvPr id="3" name="Textfeld 4">
          <a:extLst xmlns:a="http://schemas.openxmlformats.org/drawingml/2006/main">
            <a:ext uri="{FF2B5EF4-FFF2-40B4-BE49-F238E27FC236}">
              <a16:creationId xmlns="" xmlns:a16="http://schemas.microsoft.com/office/drawing/2014/main" id="{3FE11F10-03B4-42B4-B60B-6A391D77E122}"/>
            </a:ext>
          </a:extLst>
        </cdr:cNvPr>
        <cdr:cNvSpPr txBox="1"/>
      </cdr:nvSpPr>
      <cdr:spPr>
        <a:xfrm xmlns:a="http://schemas.openxmlformats.org/drawingml/2006/main" rot="16200000">
          <a:off x="7340874" y="3075997"/>
          <a:ext cx="2362245" cy="33855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600" b="1"/>
            <a:t>Optical density at</a:t>
          </a:r>
          <a:r>
            <a:rPr lang="de-DE" sz="1600" b="1" baseline="0"/>
            <a:t> 600 nm</a:t>
          </a:r>
          <a:endParaRPr lang="de-DE" sz="1600" b="1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0.0187</cdr:x>
      <cdr:y>0.28661</cdr:y>
    </cdr:from>
    <cdr:to>
      <cdr:x>0.06621</cdr:x>
      <cdr:y>0.6472</cdr:y>
    </cdr:to>
    <cdr:sp macro="" textlink="">
      <cdr:nvSpPr>
        <cdr:cNvPr id="2" name="Textfeld 4"/>
        <cdr:cNvSpPr txBox="1"/>
      </cdr:nvSpPr>
      <cdr:spPr>
        <a:xfrm xmlns:a="http://schemas.openxmlformats.org/drawingml/2006/main" rot="16200000">
          <a:off x="-619331" y="2225695"/>
          <a:ext cx="1851276" cy="342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600" b="1"/>
            <a:t>Konzentration [g/L]</a:t>
          </a:r>
        </a:p>
      </cdr:txBody>
    </cdr:sp>
  </cdr:relSizeAnchor>
  <cdr:relSizeAnchor xmlns:cdr="http://schemas.openxmlformats.org/drawingml/2006/chartDrawing">
    <cdr:from>
      <cdr:x>0.90571</cdr:x>
      <cdr:y>0.30418</cdr:y>
    </cdr:from>
    <cdr:to>
      <cdr:x>0.94624</cdr:x>
      <cdr:y>0.6113</cdr:y>
    </cdr:to>
    <cdr:sp macro="" textlink="">
      <cdr:nvSpPr>
        <cdr:cNvPr id="3" name="Textfeld 4">
          <a:extLst xmlns:a="http://schemas.openxmlformats.org/drawingml/2006/main">
            <a:ext uri="{FF2B5EF4-FFF2-40B4-BE49-F238E27FC236}">
              <a16:creationId xmlns="" xmlns:a16="http://schemas.microsoft.com/office/drawing/2014/main" id="{3FE11F10-03B4-42B4-B60B-6A391D77E122}"/>
            </a:ext>
          </a:extLst>
        </cdr:cNvPr>
        <cdr:cNvSpPr txBox="1"/>
      </cdr:nvSpPr>
      <cdr:spPr>
        <a:xfrm xmlns:a="http://schemas.openxmlformats.org/drawingml/2006/main" rot="16200000">
          <a:off x="6748089" y="3059762"/>
          <a:ext cx="2167966" cy="342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600" b="1"/>
            <a:t>Optische</a:t>
          </a:r>
          <a:r>
            <a:rPr lang="de-DE" sz="1600" b="1" baseline="0"/>
            <a:t> Dichte 600nm</a:t>
          </a:r>
          <a:endParaRPr lang="de-DE" sz="1600" b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12700</xdr:colOff>
      <xdr:row>9</xdr:row>
      <xdr:rowOff>15186</xdr:rowOff>
    </xdr:from>
    <xdr:to>
      <xdr:col>12</xdr:col>
      <xdr:colOff>602339</xdr:colOff>
      <xdr:row>32</xdr:row>
      <xdr:rowOff>154905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9EA5E0E6-1A7D-4203-A637-175BA513A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2650" y="1450286"/>
          <a:ext cx="5161639" cy="3803669"/>
        </a:xfrm>
        <a:prstGeom prst="rect">
          <a:avLst/>
        </a:prstGeom>
      </xdr:spPr>
    </xdr:pic>
    <xdr:clientData/>
  </xdr:twoCellAnchor>
  <xdr:twoCellAnchor editAs="oneCell">
    <xdr:from>
      <xdr:col>6</xdr:col>
      <xdr:colOff>31751</xdr:colOff>
      <xdr:row>0</xdr:row>
      <xdr:rowOff>87560</xdr:rowOff>
    </xdr:from>
    <xdr:to>
      <xdr:col>14</xdr:col>
      <xdr:colOff>488951</xdr:colOff>
      <xdr:row>7</xdr:row>
      <xdr:rowOff>97392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60512557-8AED-4786-8F0D-A6180CB7C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1701" y="87560"/>
          <a:ext cx="6553200" cy="112743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674688</xdr:colOff>
      <xdr:row>16</xdr:row>
      <xdr:rowOff>6727</xdr:rowOff>
    </xdr:from>
    <xdr:to>
      <xdr:col>11</xdr:col>
      <xdr:colOff>127000</xdr:colOff>
      <xdr:row>29</xdr:row>
      <xdr:rowOff>29656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B35BC93-1ABA-4797-AAB1-1A1A72A5F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688" y="2570540"/>
          <a:ext cx="7945437" cy="2086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76"/>
  <sheetViews>
    <sheetView topLeftCell="E1" zoomScale="150" zoomScaleNormal="150" zoomScalePageLayoutView="150" workbookViewId="0">
      <selection activeCell="L3" sqref="L3:P5"/>
    </sheetView>
  </sheetViews>
  <sheetFormatPr baseColWidth="10" defaultRowHeight="12" x14ac:dyDescent="0"/>
  <cols>
    <col min="1" max="2" width="1.1640625" customWidth="1"/>
    <col min="3" max="3" width="24.1640625" customWidth="1"/>
    <col min="4" max="4" width="1" customWidth="1"/>
    <col min="5" max="5" width="11" customWidth="1"/>
    <col min="6" max="6" width="10.1640625" customWidth="1"/>
    <col min="7" max="10" width="8.5" customWidth="1"/>
    <col min="11" max="11" width="10.1640625" customWidth="1"/>
    <col min="13" max="13" width="9.5" customWidth="1"/>
    <col min="14" max="15" width="9.83203125" customWidth="1"/>
  </cols>
  <sheetData>
    <row r="1" spans="2:18" ht="13" thickBot="1"/>
    <row r="2" spans="2:18" ht="18" thickBot="1">
      <c r="C2" s="111" t="s">
        <v>22</v>
      </c>
      <c r="D2" s="112"/>
      <c r="E2" s="112"/>
      <c r="F2" s="112"/>
      <c r="G2" s="112"/>
      <c r="H2" s="112"/>
      <c r="I2" s="112"/>
      <c r="J2" s="112"/>
      <c r="K2" s="113"/>
    </row>
    <row r="3" spans="2:18" ht="13" thickBot="1"/>
    <row r="4" spans="2:18" ht="14" thickBot="1">
      <c r="C4" s="114" t="s">
        <v>36</v>
      </c>
      <c r="D4" s="115"/>
      <c r="E4" s="115"/>
      <c r="F4" s="115"/>
      <c r="G4" s="115"/>
      <c r="H4" s="115"/>
      <c r="I4" s="115"/>
      <c r="J4" s="115"/>
      <c r="K4" s="116"/>
      <c r="L4" s="78"/>
      <c r="O4" s="104"/>
      <c r="P4" s="105"/>
    </row>
    <row r="5" spans="2:18" ht="14" thickBot="1">
      <c r="C5" s="1"/>
      <c r="D5" s="1"/>
      <c r="E5" s="1"/>
      <c r="F5" s="1"/>
      <c r="G5" s="1"/>
      <c r="H5" s="1"/>
      <c r="I5" s="1"/>
      <c r="J5" s="1"/>
      <c r="K5" s="1"/>
      <c r="O5" s="106"/>
      <c r="P5" s="107"/>
    </row>
    <row r="6" spans="2:18" ht="14.5" customHeight="1" thickBot="1">
      <c r="C6" s="114" t="s">
        <v>0</v>
      </c>
      <c r="D6" s="115"/>
      <c r="E6" s="115"/>
      <c r="F6" s="115"/>
      <c r="G6" s="115"/>
      <c r="H6" s="115"/>
      <c r="I6" s="115"/>
      <c r="J6" s="115"/>
      <c r="K6" s="116"/>
    </row>
    <row r="7" spans="2:18" ht="12.75" customHeight="1"/>
    <row r="8" spans="2:18">
      <c r="M8" s="2"/>
      <c r="N8" s="2"/>
      <c r="O8" s="2"/>
      <c r="Q8" s="2"/>
      <c r="R8" s="2"/>
    </row>
    <row r="9" spans="2:18" ht="15" customHeight="1" thickBot="1"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00"/>
      <c r="Q9" s="2"/>
      <c r="R9" s="2"/>
    </row>
    <row r="10" spans="2:18" ht="15" customHeight="1" thickBot="1">
      <c r="B10" s="5"/>
      <c r="C10" s="6" t="s">
        <v>23</v>
      </c>
      <c r="D10" s="7"/>
      <c r="E10" s="109" t="s">
        <v>1</v>
      </c>
      <c r="F10" s="110"/>
      <c r="G10" s="8">
        <v>0</v>
      </c>
      <c r="H10" s="8">
        <v>60</v>
      </c>
      <c r="I10" s="8">
        <v>120</v>
      </c>
      <c r="J10" s="8">
        <v>180</v>
      </c>
      <c r="K10" s="9">
        <v>240</v>
      </c>
      <c r="L10" s="9">
        <v>1260</v>
      </c>
      <c r="M10" s="9">
        <v>1320</v>
      </c>
      <c r="N10" s="9">
        <v>1380</v>
      </c>
      <c r="O10" s="9">
        <v>1440</v>
      </c>
      <c r="P10" s="9">
        <v>5760</v>
      </c>
      <c r="Q10" s="2"/>
      <c r="R10" s="2"/>
    </row>
    <row r="11" spans="2:18" ht="15" customHeight="1">
      <c r="B11" s="5"/>
      <c r="C11" s="6" t="s">
        <v>2</v>
      </c>
      <c r="D11" s="7"/>
      <c r="E11" s="7"/>
      <c r="F11" s="7"/>
      <c r="G11" s="10"/>
      <c r="H11" s="10"/>
      <c r="I11" s="10"/>
      <c r="J11" s="10"/>
      <c r="K11" s="11"/>
      <c r="L11" s="11"/>
      <c r="M11" s="11"/>
      <c r="N11" s="11"/>
      <c r="O11" s="11"/>
      <c r="P11" s="11"/>
      <c r="Q11" s="2"/>
      <c r="R11" s="2"/>
    </row>
    <row r="12" spans="2:18" ht="15" customHeight="1" thickBot="1">
      <c r="B12" s="5"/>
      <c r="C12" s="12" t="s">
        <v>33</v>
      </c>
      <c r="D12" s="13"/>
      <c r="E12" s="14" t="s">
        <v>3</v>
      </c>
      <c r="F12" s="14" t="s">
        <v>4</v>
      </c>
      <c r="G12" s="14" t="s">
        <v>5</v>
      </c>
      <c r="H12" s="14" t="s">
        <v>6</v>
      </c>
      <c r="I12" s="14" t="s">
        <v>7</v>
      </c>
      <c r="J12" s="14" t="s">
        <v>8</v>
      </c>
      <c r="K12" s="15" t="s">
        <v>9</v>
      </c>
      <c r="L12" s="15" t="s">
        <v>38</v>
      </c>
      <c r="M12" s="15" t="s">
        <v>39</v>
      </c>
      <c r="N12" s="15" t="s">
        <v>42</v>
      </c>
      <c r="O12" s="15" t="s">
        <v>43</v>
      </c>
      <c r="P12" s="15" t="s">
        <v>44</v>
      </c>
      <c r="Q12" s="2"/>
      <c r="R12" s="2"/>
    </row>
    <row r="13" spans="2:18" ht="20.25" customHeight="1" thickTop="1">
      <c r="B13" s="5"/>
      <c r="C13" s="16" t="s">
        <v>10</v>
      </c>
      <c r="D13" s="17"/>
      <c r="E13" s="18">
        <v>1</v>
      </c>
      <c r="F13" s="18">
        <v>1</v>
      </c>
      <c r="G13" s="18">
        <v>50</v>
      </c>
      <c r="H13" s="18">
        <v>50</v>
      </c>
      <c r="I13" s="18">
        <v>50</v>
      </c>
      <c r="J13" s="18">
        <v>50</v>
      </c>
      <c r="K13" s="18">
        <v>50</v>
      </c>
      <c r="L13" s="18">
        <v>50</v>
      </c>
      <c r="M13" s="18">
        <v>200</v>
      </c>
      <c r="N13" s="18">
        <v>200</v>
      </c>
      <c r="O13" s="18">
        <v>200</v>
      </c>
      <c r="P13" s="18">
        <v>200</v>
      </c>
      <c r="Q13" s="2"/>
      <c r="R13" s="2"/>
    </row>
    <row r="14" spans="2:18" ht="20.25" customHeight="1">
      <c r="B14" s="5"/>
      <c r="C14" s="19" t="s">
        <v>11</v>
      </c>
      <c r="D14" s="20"/>
      <c r="E14" s="21">
        <v>0.46100000000000002</v>
      </c>
      <c r="F14" s="21"/>
      <c r="G14" s="22"/>
      <c r="H14" s="87">
        <v>0.47199999999999998</v>
      </c>
      <c r="I14" s="23">
        <v>0.53</v>
      </c>
      <c r="J14" s="23">
        <v>0.51600000000000001</v>
      </c>
      <c r="K14" s="81">
        <v>0.53500000000000003</v>
      </c>
      <c r="L14" s="81">
        <v>0.46600000000000003</v>
      </c>
      <c r="M14" s="84">
        <v>0.5</v>
      </c>
      <c r="N14" s="81">
        <v>0.441</v>
      </c>
      <c r="O14" s="81">
        <v>0.45100000000000001</v>
      </c>
      <c r="P14" s="81">
        <v>0.44400000000000001</v>
      </c>
      <c r="Q14" s="2"/>
      <c r="R14" s="2"/>
    </row>
    <row r="15" spans="2:18" ht="20.25" customHeight="1">
      <c r="B15" s="24"/>
      <c r="C15" s="25" t="s">
        <v>12</v>
      </c>
      <c r="D15" s="20"/>
      <c r="E15" s="26">
        <v>0.57799999999999996</v>
      </c>
      <c r="F15" s="27"/>
      <c r="G15" s="28"/>
      <c r="H15" s="27">
        <v>0.82399999999999995</v>
      </c>
      <c r="I15" s="28">
        <v>0.95199999999999996</v>
      </c>
      <c r="J15" s="28">
        <v>0.93600000000000005</v>
      </c>
      <c r="K15" s="27">
        <v>0.73799999999999999</v>
      </c>
      <c r="L15" s="27">
        <v>1.1819999999999999</v>
      </c>
      <c r="M15" s="27">
        <v>0.76500000000000001</v>
      </c>
      <c r="N15" s="27">
        <v>0.871</v>
      </c>
      <c r="O15" s="27">
        <v>0.92300000000000004</v>
      </c>
      <c r="P15" s="27">
        <v>0.93600000000000005</v>
      </c>
      <c r="Q15" s="2"/>
      <c r="R15" s="2"/>
    </row>
    <row r="16" spans="2:18" ht="20.25" customHeight="1">
      <c r="B16" s="2"/>
      <c r="C16" s="29" t="s">
        <v>13</v>
      </c>
      <c r="D16" s="30"/>
      <c r="E16" s="28">
        <f t="shared" ref="E16:K16" si="0">E15-E14</f>
        <v>0.11699999999999994</v>
      </c>
      <c r="F16" s="28">
        <f t="shared" si="0"/>
        <v>0</v>
      </c>
      <c r="G16" s="28">
        <v>0.48</v>
      </c>
      <c r="H16" s="27">
        <f t="shared" si="0"/>
        <v>0.35199999999999998</v>
      </c>
      <c r="I16" s="28">
        <f t="shared" si="0"/>
        <v>0.42199999999999993</v>
      </c>
      <c r="J16" s="28">
        <f t="shared" si="0"/>
        <v>0.42000000000000004</v>
      </c>
      <c r="K16" s="27">
        <f t="shared" si="0"/>
        <v>0.20299999999999996</v>
      </c>
      <c r="L16" s="27">
        <f t="shared" ref="L16:M16" si="1">L15-L14</f>
        <v>0.71599999999999997</v>
      </c>
      <c r="M16" s="27">
        <f t="shared" si="1"/>
        <v>0.26500000000000001</v>
      </c>
      <c r="N16" s="27">
        <f t="shared" ref="N16:O16" si="2">N15-N14</f>
        <v>0.43</v>
      </c>
      <c r="O16" s="27">
        <f t="shared" si="2"/>
        <v>0.47200000000000003</v>
      </c>
      <c r="P16" s="27">
        <f t="shared" ref="P16" si="3">P15-P14</f>
        <v>0.49200000000000005</v>
      </c>
      <c r="Q16" s="2"/>
      <c r="R16" s="2"/>
    </row>
    <row r="17" spans="2:18" ht="20.25" customHeight="1">
      <c r="B17" s="2"/>
      <c r="C17" s="29" t="s">
        <v>14</v>
      </c>
      <c r="D17" s="20"/>
      <c r="E17" s="28"/>
      <c r="F17" s="28">
        <f>F16-$E$16</f>
        <v>-0.11699999999999994</v>
      </c>
      <c r="G17" s="28">
        <v>0.48</v>
      </c>
      <c r="H17" s="27">
        <f t="shared" ref="H17:K17" si="4">H16-$E$16</f>
        <v>0.23500000000000004</v>
      </c>
      <c r="I17" s="28">
        <f t="shared" si="4"/>
        <v>0.30499999999999999</v>
      </c>
      <c r="J17" s="28">
        <f t="shared" si="4"/>
        <v>0.3030000000000001</v>
      </c>
      <c r="K17" s="27">
        <f t="shared" si="4"/>
        <v>8.6000000000000021E-2</v>
      </c>
      <c r="L17" s="27">
        <f t="shared" ref="L17:M17" si="5">L16-$E$16</f>
        <v>0.59899999999999998</v>
      </c>
      <c r="M17" s="27">
        <f t="shared" si="5"/>
        <v>0.14800000000000008</v>
      </c>
      <c r="N17" s="27">
        <f t="shared" ref="N17:O17" si="6">N16-$E$16</f>
        <v>0.31300000000000006</v>
      </c>
      <c r="O17" s="27">
        <f t="shared" si="6"/>
        <v>0.35500000000000009</v>
      </c>
      <c r="P17" s="27">
        <f t="shared" ref="P17" si="7">P16-$E$16</f>
        <v>0.37500000000000011</v>
      </c>
      <c r="Q17" s="2"/>
      <c r="R17" s="2"/>
    </row>
    <row r="18" spans="2:18" ht="20.25" customHeight="1">
      <c r="B18" s="2"/>
      <c r="C18" s="32" t="s">
        <v>31</v>
      </c>
      <c r="D18" s="33"/>
      <c r="E18" s="28"/>
      <c r="F18" s="28">
        <f>F17*F13*0.3218</f>
        <v>-3.7650599999999979E-2</v>
      </c>
      <c r="G18" s="28"/>
      <c r="H18" s="28">
        <f t="shared" ref="H18:L18" si="8">H17*H13*0.3218</f>
        <v>3.7811500000000002</v>
      </c>
      <c r="I18" s="28">
        <f t="shared" si="8"/>
        <v>4.9074499999999999</v>
      </c>
      <c r="J18" s="28">
        <f t="shared" si="8"/>
        <v>4.8752700000000013</v>
      </c>
      <c r="K18" s="28">
        <f t="shared" si="8"/>
        <v>1.3837400000000002</v>
      </c>
      <c r="L18" s="28">
        <f t="shared" si="8"/>
        <v>9.6379099999999998</v>
      </c>
      <c r="M18" s="27">
        <f t="shared" ref="M18" si="9">M17*M13*0.3218</f>
        <v>9.525280000000004</v>
      </c>
      <c r="N18" s="27">
        <f t="shared" ref="N18:O18" si="10">N17*N13*0.3218</f>
        <v>20.144680000000001</v>
      </c>
      <c r="O18" s="27">
        <f t="shared" si="10"/>
        <v>22.847800000000003</v>
      </c>
      <c r="P18" s="27">
        <f t="shared" ref="P18" si="11">P17*P13*0.3218</f>
        <v>24.135000000000009</v>
      </c>
      <c r="Q18" s="2"/>
      <c r="R18" s="2"/>
    </row>
    <row r="19" spans="2:18" ht="20.25" customHeight="1">
      <c r="B19" s="2"/>
      <c r="C19" s="77"/>
      <c r="D19" s="77"/>
      <c r="E19" s="77"/>
      <c r="F19" s="77"/>
      <c r="G19" s="35"/>
      <c r="H19" s="35"/>
      <c r="I19" s="35"/>
      <c r="J19" s="35"/>
      <c r="K19" s="35"/>
      <c r="L19" s="2"/>
      <c r="M19" s="2"/>
      <c r="N19" s="2"/>
      <c r="O19" s="2"/>
      <c r="P19" s="2"/>
      <c r="Q19" s="2"/>
      <c r="R19" s="2"/>
    </row>
    <row r="20" spans="2:18" ht="15" customHeight="1">
      <c r="B20" s="2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2"/>
      <c r="R20" s="2"/>
    </row>
    <row r="21" spans="2:18" ht="15" customHeight="1" thickBot="1">
      <c r="B21" s="2"/>
      <c r="C21" s="39" t="s">
        <v>15</v>
      </c>
      <c r="D21" s="40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99"/>
      <c r="Q21" s="2"/>
      <c r="R21" s="2"/>
    </row>
    <row r="22" spans="2:18" ht="15" customHeight="1" thickBot="1">
      <c r="B22" s="2"/>
      <c r="C22" s="39" t="s">
        <v>2</v>
      </c>
      <c r="D22" s="40"/>
      <c r="E22" s="109" t="s">
        <v>1</v>
      </c>
      <c r="F22" s="110"/>
      <c r="G22" s="8">
        <v>0</v>
      </c>
      <c r="H22" s="8">
        <v>60</v>
      </c>
      <c r="I22" s="8">
        <v>120</v>
      </c>
      <c r="J22" s="8">
        <v>180</v>
      </c>
      <c r="K22" s="9">
        <v>240</v>
      </c>
      <c r="L22" s="9">
        <v>1260</v>
      </c>
      <c r="M22" s="9">
        <v>1320</v>
      </c>
      <c r="N22" s="9">
        <v>1380</v>
      </c>
      <c r="O22" s="9">
        <v>1440</v>
      </c>
      <c r="P22" s="9">
        <v>5760</v>
      </c>
      <c r="Q22" s="2"/>
      <c r="R22" s="2"/>
    </row>
    <row r="23" spans="2:18" ht="15" customHeight="1" thickBot="1">
      <c r="B23" s="2"/>
      <c r="C23" s="43" t="s">
        <v>34</v>
      </c>
      <c r="D23" s="44"/>
      <c r="E23" s="45" t="s">
        <v>3</v>
      </c>
      <c r="F23" s="45" t="s">
        <v>4</v>
      </c>
      <c r="G23" s="45" t="s">
        <v>5</v>
      </c>
      <c r="H23" s="45" t="s">
        <v>6</v>
      </c>
      <c r="I23" s="45" t="s">
        <v>7</v>
      </c>
      <c r="J23" s="45" t="s">
        <v>8</v>
      </c>
      <c r="K23" s="46" t="s">
        <v>9</v>
      </c>
      <c r="L23" s="46" t="s">
        <v>38</v>
      </c>
      <c r="M23" s="46" t="s">
        <v>39</v>
      </c>
      <c r="N23" s="46" t="s">
        <v>42</v>
      </c>
      <c r="O23" s="46" t="s">
        <v>43</v>
      </c>
      <c r="P23" s="46" t="s">
        <v>44</v>
      </c>
      <c r="Q23" s="2"/>
      <c r="R23" s="2"/>
    </row>
    <row r="24" spans="2:18" ht="20.25" customHeight="1" thickTop="1">
      <c r="B24" s="2"/>
      <c r="C24" s="47" t="s">
        <v>16</v>
      </c>
      <c r="D24" s="48"/>
      <c r="E24" s="18">
        <v>1</v>
      </c>
      <c r="F24" s="18">
        <v>1</v>
      </c>
      <c r="G24" s="49">
        <v>50</v>
      </c>
      <c r="H24" s="49">
        <v>50</v>
      </c>
      <c r="I24" s="49">
        <v>50</v>
      </c>
      <c r="J24" s="49">
        <v>50</v>
      </c>
      <c r="K24" s="49">
        <v>50</v>
      </c>
      <c r="L24" s="49">
        <v>50</v>
      </c>
      <c r="M24" s="49">
        <v>50</v>
      </c>
      <c r="N24" s="49">
        <v>50</v>
      </c>
      <c r="O24" s="49">
        <v>50</v>
      </c>
      <c r="P24" s="49">
        <v>50</v>
      </c>
      <c r="Q24" s="2"/>
      <c r="R24" s="2"/>
    </row>
    <row r="25" spans="2:18" ht="20.25" customHeight="1">
      <c r="B25" s="2"/>
      <c r="C25" s="50" t="s">
        <v>11</v>
      </c>
      <c r="D25" s="48"/>
      <c r="E25" s="21">
        <v>0.309</v>
      </c>
      <c r="F25" s="21">
        <v>0.313</v>
      </c>
      <c r="G25" s="27">
        <v>0.29399999999999998</v>
      </c>
      <c r="H25" s="27">
        <v>0.314</v>
      </c>
      <c r="I25" s="27">
        <v>0.30199999999999999</v>
      </c>
      <c r="J25" s="27">
        <v>0.307</v>
      </c>
      <c r="K25" s="27">
        <v>0.32800000000000001</v>
      </c>
      <c r="L25" s="27">
        <v>0.317</v>
      </c>
      <c r="M25" s="27">
        <v>0.32800000000000001</v>
      </c>
      <c r="N25" s="27">
        <v>0.34200000000000003</v>
      </c>
      <c r="O25" s="27">
        <v>0.33800000000000002</v>
      </c>
      <c r="P25" s="27">
        <v>0.59</v>
      </c>
      <c r="Q25" s="2"/>
      <c r="R25" s="2"/>
    </row>
    <row r="26" spans="2:18" ht="20.25" customHeight="1">
      <c r="B26" s="2"/>
      <c r="C26" s="51" t="s">
        <v>12</v>
      </c>
      <c r="D26" s="48"/>
      <c r="E26" s="79">
        <v>0.31</v>
      </c>
      <c r="F26" s="27">
        <v>0.86899999999999999</v>
      </c>
      <c r="G26" s="81">
        <v>0.66200000000000003</v>
      </c>
      <c r="H26" s="84">
        <v>0.879</v>
      </c>
      <c r="I26" s="81">
        <v>0.64500000000000002</v>
      </c>
      <c r="J26" s="81">
        <v>0.71299999999999997</v>
      </c>
      <c r="K26" s="81">
        <v>0.69799999999999995</v>
      </c>
      <c r="L26" s="81">
        <v>0.55500000000000005</v>
      </c>
      <c r="M26" s="81">
        <v>0.50800000000000001</v>
      </c>
      <c r="N26" s="81">
        <v>0.44500000000000001</v>
      </c>
      <c r="O26" s="81">
        <v>0.39600000000000002</v>
      </c>
      <c r="P26" s="81">
        <v>0.60199999999999998</v>
      </c>
      <c r="Q26" s="2"/>
      <c r="R26" s="2"/>
    </row>
    <row r="27" spans="2:18" ht="20.25" customHeight="1">
      <c r="B27" s="2"/>
      <c r="C27" s="52" t="s">
        <v>13</v>
      </c>
      <c r="D27" s="53"/>
      <c r="E27" s="82">
        <f>E26-E25</f>
        <v>1.0000000000000009E-3</v>
      </c>
      <c r="F27" s="27">
        <f>F26-F25</f>
        <v>0.55600000000000005</v>
      </c>
      <c r="G27" s="82">
        <f>G26-G25</f>
        <v>0.36800000000000005</v>
      </c>
      <c r="H27" s="82">
        <f>H26-H25</f>
        <v>0.56499999999999995</v>
      </c>
      <c r="I27" s="82">
        <f>I26-I25</f>
        <v>0.34300000000000003</v>
      </c>
      <c r="J27" s="82">
        <f t="shared" ref="J27:K27" si="12">J26-J25</f>
        <v>0.40599999999999997</v>
      </c>
      <c r="K27" s="82">
        <f t="shared" si="12"/>
        <v>0.36999999999999994</v>
      </c>
      <c r="L27" s="82">
        <f t="shared" ref="L27:M27" si="13">L26-L25</f>
        <v>0.23800000000000004</v>
      </c>
      <c r="M27" s="82">
        <f t="shared" si="13"/>
        <v>0.18</v>
      </c>
      <c r="N27" s="82">
        <f t="shared" ref="N27:O27" si="14">N26-N25</f>
        <v>0.10299999999999998</v>
      </c>
      <c r="O27" s="82">
        <f t="shared" si="14"/>
        <v>5.7999999999999996E-2</v>
      </c>
      <c r="P27" s="82">
        <f t="shared" ref="P27" si="15">P26-P25</f>
        <v>1.2000000000000011E-2</v>
      </c>
      <c r="Q27" s="2"/>
      <c r="R27" s="2"/>
    </row>
    <row r="28" spans="2:18" ht="20.25" customHeight="1">
      <c r="B28" s="2"/>
      <c r="C28" s="52" t="s">
        <v>14</v>
      </c>
      <c r="D28" s="48"/>
      <c r="E28" s="28"/>
      <c r="F28" s="82">
        <f>F27-$E$27</f>
        <v>0.55500000000000005</v>
      </c>
      <c r="G28" s="82">
        <f>G27-$E$27</f>
        <v>0.36700000000000005</v>
      </c>
      <c r="H28" s="82">
        <f>H27-$E$27</f>
        <v>0.56399999999999995</v>
      </c>
      <c r="I28" s="82">
        <f>I27-$E$27</f>
        <v>0.34200000000000003</v>
      </c>
      <c r="J28" s="82">
        <f t="shared" ref="J28:K28" si="16">J27-$E$27</f>
        <v>0.40499999999999997</v>
      </c>
      <c r="K28" s="82">
        <f t="shared" si="16"/>
        <v>0.36899999999999994</v>
      </c>
      <c r="L28" s="82">
        <f t="shared" ref="L28:M28" si="17">L27-$E$27</f>
        <v>0.23700000000000004</v>
      </c>
      <c r="M28" s="82">
        <f t="shared" si="17"/>
        <v>0.17899999999999999</v>
      </c>
      <c r="N28" s="82">
        <f t="shared" ref="N28:O28" si="18">N27-$E$27</f>
        <v>0.10199999999999998</v>
      </c>
      <c r="O28" s="82">
        <f t="shared" si="18"/>
        <v>5.6999999999999995E-2</v>
      </c>
      <c r="P28" s="82">
        <f t="shared" ref="P28" si="19">P27-$E$27</f>
        <v>1.100000000000001E-2</v>
      </c>
      <c r="Q28" s="2"/>
      <c r="R28" s="2"/>
    </row>
    <row r="29" spans="2:18" ht="20.25" customHeight="1">
      <c r="B29" s="2"/>
      <c r="C29" s="54" t="s">
        <v>17</v>
      </c>
      <c r="D29" s="55"/>
      <c r="E29" s="28">
        <f>E28*E24*1.554</f>
        <v>0</v>
      </c>
      <c r="F29" s="82">
        <f>F28*F24*0.8636</f>
        <v>0.47929800000000006</v>
      </c>
      <c r="G29" s="80">
        <f>G28*G24*0.8636</f>
        <v>15.847060000000003</v>
      </c>
      <c r="H29" s="80">
        <f>H28*H24*0.8636</f>
        <v>24.353519999999996</v>
      </c>
      <c r="I29" s="80">
        <f t="shared" ref="I29:K29" si="20">I28*I24*0.8636</f>
        <v>14.767560000000001</v>
      </c>
      <c r="J29" s="80">
        <f t="shared" si="20"/>
        <v>17.4879</v>
      </c>
      <c r="K29" s="80">
        <f t="shared" si="20"/>
        <v>15.933419999999996</v>
      </c>
      <c r="L29" s="80">
        <f t="shared" ref="L29:M29" si="21">L28*L24*0.8636</f>
        <v>10.233660000000002</v>
      </c>
      <c r="M29" s="80">
        <f t="shared" si="21"/>
        <v>7.7292199999999998</v>
      </c>
      <c r="N29" s="80">
        <f t="shared" ref="N29:O29" si="22">N28*N24*0.8636</f>
        <v>4.4043599999999987</v>
      </c>
      <c r="O29" s="80">
        <f t="shared" si="22"/>
        <v>2.4612599999999998</v>
      </c>
      <c r="P29" s="80">
        <f t="shared" ref="P29" si="23">P28*P24*0.8636</f>
        <v>0.47498000000000046</v>
      </c>
      <c r="Q29" s="2"/>
      <c r="R29" s="2"/>
    </row>
    <row r="30" spans="2:18" ht="20.25" customHeight="1">
      <c r="B30" s="2"/>
      <c r="C30" s="2"/>
      <c r="D30" s="2"/>
      <c r="E30" s="56"/>
      <c r="F30" s="56"/>
      <c r="G30" s="2"/>
      <c r="H30" s="2"/>
      <c r="I30" s="57"/>
      <c r="L30" s="2"/>
      <c r="M30" s="2"/>
      <c r="N30" s="2"/>
      <c r="O30" s="2"/>
      <c r="P30" s="2"/>
      <c r="Q30" s="2"/>
      <c r="R30" s="2"/>
    </row>
    <row r="31" spans="2:18" ht="15" customHeight="1"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60"/>
      <c r="Q31" s="2"/>
      <c r="R31" s="2"/>
    </row>
    <row r="32" spans="2:18" ht="15" customHeight="1" thickBot="1">
      <c r="B32" s="2"/>
      <c r="C32" s="61" t="s">
        <v>18</v>
      </c>
      <c r="D32" s="62"/>
      <c r="E32" s="62"/>
      <c r="F32" s="62"/>
      <c r="G32" s="63"/>
      <c r="H32" s="63"/>
      <c r="I32" s="63"/>
      <c r="J32" s="64"/>
      <c r="K32" s="64"/>
      <c r="L32" s="64"/>
      <c r="M32" s="64"/>
      <c r="N32" s="64"/>
      <c r="O32" s="64"/>
      <c r="P32" s="101"/>
    </row>
    <row r="33" spans="2:16" ht="15" customHeight="1" thickBot="1">
      <c r="B33" s="2"/>
      <c r="C33" s="61" t="s">
        <v>19</v>
      </c>
      <c r="D33" s="62"/>
      <c r="E33" s="109" t="s">
        <v>1</v>
      </c>
      <c r="F33" s="110"/>
      <c r="G33" s="8">
        <v>0</v>
      </c>
      <c r="H33" s="8">
        <v>60</v>
      </c>
      <c r="I33" s="8">
        <v>120</v>
      </c>
      <c r="J33" s="8">
        <v>180</v>
      </c>
      <c r="K33" s="9">
        <v>240</v>
      </c>
      <c r="L33" s="9">
        <v>1260</v>
      </c>
      <c r="M33" s="9">
        <v>1320</v>
      </c>
      <c r="N33" s="9">
        <v>1380</v>
      </c>
      <c r="O33" s="9">
        <v>1440</v>
      </c>
      <c r="P33" s="9">
        <v>5760</v>
      </c>
    </row>
    <row r="34" spans="2:16" ht="15" customHeight="1" thickBot="1">
      <c r="B34" s="2"/>
      <c r="C34" s="65" t="s">
        <v>34</v>
      </c>
      <c r="D34" s="66"/>
      <c r="E34" s="66"/>
      <c r="F34" s="66"/>
      <c r="G34" s="67" t="s">
        <v>5</v>
      </c>
      <c r="H34" s="67" t="s">
        <v>6</v>
      </c>
      <c r="I34" s="67" t="s">
        <v>7</v>
      </c>
      <c r="J34" s="67" t="s">
        <v>8</v>
      </c>
      <c r="K34" s="68" t="s">
        <v>9</v>
      </c>
      <c r="L34" s="68" t="s">
        <v>38</v>
      </c>
      <c r="M34" s="68" t="s">
        <v>39</v>
      </c>
      <c r="N34" s="68" t="s">
        <v>42</v>
      </c>
      <c r="O34" s="68" t="s">
        <v>43</v>
      </c>
      <c r="P34" s="68" t="s">
        <v>44</v>
      </c>
    </row>
    <row r="35" spans="2:16" ht="20.25" customHeight="1" thickTop="1">
      <c r="B35" s="2"/>
      <c r="C35" s="69" t="s">
        <v>16</v>
      </c>
      <c r="D35" s="70"/>
      <c r="E35" s="71"/>
      <c r="F35" s="18"/>
      <c r="G35" s="18">
        <v>1</v>
      </c>
      <c r="H35" s="18">
        <v>1</v>
      </c>
      <c r="I35" s="18">
        <v>1</v>
      </c>
      <c r="J35" s="18">
        <v>1</v>
      </c>
      <c r="K35" s="18">
        <v>1</v>
      </c>
      <c r="L35" s="18">
        <v>5</v>
      </c>
      <c r="M35" s="18">
        <v>10</v>
      </c>
      <c r="N35" s="18">
        <v>10</v>
      </c>
      <c r="O35" s="18">
        <v>10</v>
      </c>
      <c r="P35" s="18">
        <v>50</v>
      </c>
    </row>
    <row r="36" spans="2:16" ht="20.25" customHeight="1">
      <c r="B36" s="2"/>
      <c r="C36" s="72" t="s">
        <v>20</v>
      </c>
      <c r="D36" s="70"/>
      <c r="E36" s="73"/>
      <c r="F36" s="21"/>
      <c r="G36" s="87">
        <v>6.7000000000000004E-2</v>
      </c>
      <c r="H36" s="21">
        <v>8.7999999999999995E-2</v>
      </c>
      <c r="I36" s="21">
        <v>6.0999999999999999E-2</v>
      </c>
      <c r="J36" s="21">
        <v>3.5000000000000003E-2</v>
      </c>
      <c r="K36" s="21">
        <v>4.2000000000000003E-2</v>
      </c>
      <c r="L36" s="21">
        <v>0.95399999999999996</v>
      </c>
      <c r="M36" s="21">
        <v>0.53300000000000003</v>
      </c>
      <c r="N36" s="21">
        <v>0.57999999999999996</v>
      </c>
      <c r="O36" s="21">
        <v>0.63800000000000001</v>
      </c>
      <c r="P36" s="21">
        <v>0.13</v>
      </c>
    </row>
    <row r="37" spans="2:16" ht="20.25" customHeight="1">
      <c r="B37" s="2"/>
      <c r="C37" s="72" t="s">
        <v>21</v>
      </c>
      <c r="D37" s="74"/>
      <c r="E37" s="31"/>
      <c r="F37" s="27"/>
      <c r="G37" s="27">
        <f>G36*G35</f>
        <v>6.7000000000000004E-2</v>
      </c>
      <c r="H37" s="27">
        <f t="shared" ref="H37:L37" si="24">H36*H35</f>
        <v>8.7999999999999995E-2</v>
      </c>
      <c r="I37" s="27">
        <f t="shared" si="24"/>
        <v>6.0999999999999999E-2</v>
      </c>
      <c r="J37" s="27">
        <f t="shared" si="24"/>
        <v>3.5000000000000003E-2</v>
      </c>
      <c r="K37" s="27">
        <f t="shared" si="24"/>
        <v>4.2000000000000003E-2</v>
      </c>
      <c r="L37" s="27">
        <f t="shared" si="24"/>
        <v>4.7699999999999996</v>
      </c>
      <c r="M37" s="27">
        <f t="shared" ref="M37:O37" si="25">M36*M35</f>
        <v>5.33</v>
      </c>
      <c r="N37" s="27">
        <f t="shared" si="25"/>
        <v>5.8</v>
      </c>
      <c r="O37" s="27">
        <f t="shared" si="25"/>
        <v>6.38</v>
      </c>
      <c r="P37" s="27">
        <f t="shared" ref="P37" si="26">P36*P35</f>
        <v>6.5</v>
      </c>
    </row>
    <row r="38" spans="2:16">
      <c r="B38" s="2"/>
      <c r="C38" s="77"/>
      <c r="D38" s="77"/>
      <c r="E38" s="77"/>
      <c r="F38" s="77"/>
      <c r="G38" s="2"/>
      <c r="H38" s="2"/>
      <c r="I38" s="2"/>
      <c r="J38" s="75"/>
      <c r="K38" s="75"/>
    </row>
    <row r="39" spans="2:16">
      <c r="B39" s="2"/>
      <c r="C39" s="77"/>
      <c r="D39" s="77"/>
      <c r="E39" s="77"/>
      <c r="F39" s="77"/>
      <c r="G39" s="2"/>
      <c r="H39" s="2"/>
      <c r="I39" s="57"/>
    </row>
    <row r="40" spans="2:16">
      <c r="B40" s="2"/>
    </row>
    <row r="41" spans="2:16">
      <c r="B41" s="2"/>
    </row>
    <row r="42" spans="2:16">
      <c r="B42" s="2"/>
      <c r="C42" s="77"/>
      <c r="D42" s="77"/>
      <c r="E42" s="77"/>
      <c r="F42" s="77"/>
      <c r="G42" s="2"/>
      <c r="H42" s="2"/>
      <c r="I42" s="57"/>
    </row>
    <row r="43" spans="2:16">
      <c r="B43" s="2"/>
      <c r="C43" s="77"/>
      <c r="D43" s="77"/>
      <c r="E43" s="77"/>
      <c r="F43" s="77"/>
      <c r="G43" s="2"/>
      <c r="H43" s="2"/>
      <c r="I43" s="57"/>
    </row>
    <row r="44" spans="2:16">
      <c r="B44" s="2"/>
      <c r="C44" s="77"/>
      <c r="D44" s="77"/>
      <c r="E44" s="77"/>
      <c r="F44" s="77"/>
      <c r="G44" s="2"/>
      <c r="H44" s="2"/>
      <c r="I44" s="57"/>
    </row>
    <row r="45" spans="2:16">
      <c r="B45" s="2"/>
      <c r="C45" s="77"/>
      <c r="D45" s="77"/>
      <c r="E45" s="77"/>
      <c r="F45" s="77"/>
      <c r="G45" s="2"/>
      <c r="H45" s="2"/>
      <c r="I45" s="57"/>
    </row>
    <row r="46" spans="2:16">
      <c r="B46" s="2"/>
      <c r="C46" s="77"/>
      <c r="D46" s="77"/>
      <c r="E46" s="77"/>
      <c r="F46" s="77"/>
      <c r="G46" s="2"/>
      <c r="H46" s="2"/>
      <c r="I46" s="57"/>
    </row>
    <row r="47" spans="2:16">
      <c r="B47" s="2"/>
      <c r="C47" s="77"/>
      <c r="D47" s="77"/>
      <c r="E47" s="77"/>
      <c r="F47" s="77"/>
      <c r="G47" s="2"/>
      <c r="H47" s="2"/>
      <c r="I47" s="57"/>
    </row>
    <row r="48" spans="2:16">
      <c r="B48" s="2"/>
      <c r="C48" s="77"/>
      <c r="D48" s="77"/>
      <c r="E48" s="77"/>
      <c r="F48" s="77"/>
      <c r="G48" s="2"/>
      <c r="H48" s="2"/>
      <c r="I48" s="57"/>
    </row>
    <row r="49" spans="2:9">
      <c r="B49" s="2"/>
      <c r="C49" s="77"/>
      <c r="D49" s="77"/>
      <c r="E49" s="77"/>
      <c r="F49" s="77"/>
      <c r="G49" s="2"/>
      <c r="H49" s="2"/>
      <c r="I49" s="57"/>
    </row>
    <row r="50" spans="2:9">
      <c r="B50" s="2"/>
      <c r="C50" s="77"/>
      <c r="D50" s="77"/>
      <c r="E50" s="77"/>
      <c r="F50" s="77"/>
      <c r="G50" s="2"/>
      <c r="H50" s="2"/>
      <c r="I50" s="57"/>
    </row>
    <row r="51" spans="2:9">
      <c r="B51" s="2"/>
      <c r="C51" s="77"/>
      <c r="D51" s="77"/>
      <c r="E51" s="77"/>
      <c r="F51" s="77"/>
      <c r="G51" s="2"/>
      <c r="H51" s="2"/>
      <c r="I51" s="57"/>
    </row>
    <row r="52" spans="2:9">
      <c r="B52" s="2"/>
      <c r="C52" s="77"/>
      <c r="D52" s="77"/>
      <c r="E52" s="77"/>
      <c r="F52" s="77"/>
      <c r="G52" s="2"/>
      <c r="H52" s="2"/>
      <c r="I52" s="57"/>
    </row>
    <row r="53" spans="2:9">
      <c r="B53" s="2"/>
      <c r="C53" s="77"/>
      <c r="D53" s="77"/>
      <c r="E53" s="77"/>
      <c r="F53" s="77"/>
      <c r="G53" s="2"/>
      <c r="H53" s="2"/>
      <c r="I53" s="57"/>
    </row>
    <row r="54" spans="2:9">
      <c r="B54" s="2"/>
      <c r="C54" s="77"/>
      <c r="D54" s="77"/>
      <c r="E54" s="77"/>
      <c r="F54" s="77"/>
      <c r="G54" s="2"/>
      <c r="H54" s="2"/>
      <c r="I54" s="57"/>
    </row>
    <row r="55" spans="2:9">
      <c r="B55" s="2"/>
      <c r="C55" s="2"/>
      <c r="D55" s="2"/>
      <c r="E55" s="2"/>
      <c r="F55" s="2"/>
      <c r="G55" s="2"/>
      <c r="H55" s="2"/>
      <c r="I55" s="57"/>
    </row>
    <row r="56" spans="2:9">
      <c r="B56" s="2"/>
      <c r="C56" s="2"/>
      <c r="D56" s="2"/>
      <c r="E56" s="2"/>
      <c r="F56" s="2"/>
      <c r="G56" s="2"/>
      <c r="H56" s="2"/>
      <c r="I56" s="57"/>
    </row>
    <row r="57" spans="2:9">
      <c r="B57" s="2"/>
      <c r="C57" s="2"/>
      <c r="D57" s="2"/>
      <c r="E57" s="2"/>
      <c r="F57" s="2"/>
      <c r="G57" s="2"/>
      <c r="H57" s="2"/>
      <c r="I57" s="57"/>
    </row>
    <row r="58" spans="2:9">
      <c r="B58" s="2"/>
      <c r="C58" s="2"/>
      <c r="D58" s="2"/>
      <c r="E58" s="2"/>
      <c r="F58" s="2"/>
      <c r="G58" s="2"/>
      <c r="H58" s="2"/>
      <c r="I58" s="57"/>
    </row>
    <row r="59" spans="2:9">
      <c r="B59" s="2"/>
      <c r="C59" s="2"/>
      <c r="D59" s="2"/>
      <c r="E59" s="2"/>
      <c r="F59" s="2"/>
      <c r="G59" s="2"/>
      <c r="H59" s="2"/>
      <c r="I59" s="57"/>
    </row>
    <row r="60" spans="2:9">
      <c r="B60" s="2"/>
      <c r="C60" s="2"/>
      <c r="D60" s="2"/>
      <c r="E60" s="2"/>
      <c r="F60" s="2"/>
      <c r="G60" s="2"/>
      <c r="H60" s="2"/>
      <c r="I60" s="57"/>
    </row>
    <row r="61" spans="2:9">
      <c r="B61" s="2"/>
      <c r="C61" s="2"/>
      <c r="D61" s="2"/>
      <c r="E61" s="2"/>
      <c r="F61" s="2"/>
      <c r="G61" s="2"/>
      <c r="H61" s="2"/>
      <c r="I61" s="57"/>
    </row>
    <row r="62" spans="2:9">
      <c r="B62" s="2"/>
      <c r="C62" s="2"/>
      <c r="D62" s="2"/>
      <c r="E62" s="2"/>
      <c r="F62" s="2"/>
      <c r="G62" s="2"/>
      <c r="H62" s="2"/>
      <c r="I62" s="57"/>
    </row>
    <row r="63" spans="2:9">
      <c r="B63" s="2"/>
      <c r="C63" s="2"/>
      <c r="D63" s="2"/>
      <c r="E63" s="2"/>
      <c r="F63" s="2"/>
      <c r="G63" s="2"/>
      <c r="H63" s="2"/>
      <c r="I63" s="57"/>
    </row>
    <row r="64" spans="2:9">
      <c r="B64" s="2"/>
      <c r="C64" s="2"/>
      <c r="D64" s="2"/>
      <c r="E64" s="2"/>
      <c r="F64" s="2"/>
      <c r="G64" s="2"/>
      <c r="H64" s="2"/>
      <c r="I64" s="57"/>
    </row>
    <row r="65" spans="2:9">
      <c r="B65" s="2"/>
      <c r="C65" s="2"/>
      <c r="D65" s="2"/>
      <c r="E65" s="2"/>
      <c r="F65" s="2"/>
      <c r="G65" s="2"/>
      <c r="H65" s="2"/>
      <c r="I65" s="57"/>
    </row>
    <row r="66" spans="2:9">
      <c r="B66" s="2"/>
      <c r="C66" s="2"/>
      <c r="D66" s="2"/>
      <c r="E66" s="2"/>
      <c r="F66" s="2"/>
      <c r="G66" s="2"/>
      <c r="H66" s="2"/>
      <c r="I66" s="57"/>
    </row>
    <row r="67" spans="2:9">
      <c r="B67" s="2"/>
      <c r="C67" s="2"/>
      <c r="D67" s="2"/>
      <c r="E67" s="2"/>
      <c r="F67" s="2"/>
      <c r="G67" s="2"/>
      <c r="H67" s="2"/>
      <c r="I67" s="57"/>
    </row>
    <row r="68" spans="2:9">
      <c r="B68" s="2"/>
      <c r="C68" s="2"/>
      <c r="D68" s="2"/>
      <c r="E68" s="2"/>
      <c r="F68" s="2"/>
      <c r="G68" s="2"/>
      <c r="H68" s="2"/>
      <c r="I68" s="57"/>
    </row>
    <row r="69" spans="2:9">
      <c r="B69" s="2"/>
      <c r="C69" s="2"/>
      <c r="D69" s="2"/>
      <c r="E69" s="2"/>
      <c r="F69" s="2"/>
      <c r="G69" s="2"/>
      <c r="H69" s="2"/>
      <c r="I69" s="57"/>
    </row>
    <row r="70" spans="2:9">
      <c r="B70" s="2"/>
      <c r="C70" s="2"/>
      <c r="D70" s="2"/>
      <c r="E70" s="2"/>
      <c r="F70" s="2"/>
      <c r="G70" s="2"/>
      <c r="H70" s="2"/>
      <c r="I70" s="57"/>
    </row>
    <row r="71" spans="2:9">
      <c r="I71" s="76"/>
    </row>
    <row r="72" spans="2:9">
      <c r="I72" s="76"/>
    </row>
    <row r="73" spans="2:9">
      <c r="I73" s="76"/>
    </row>
    <row r="74" spans="2:9">
      <c r="C74" s="76"/>
      <c r="D74" s="76"/>
      <c r="E74" s="76"/>
      <c r="F74" s="76"/>
      <c r="G74" s="76"/>
      <c r="H74" s="76"/>
      <c r="I74" s="76"/>
    </row>
    <row r="75" spans="2:9">
      <c r="C75" s="76"/>
      <c r="D75" s="76"/>
      <c r="E75" s="76"/>
      <c r="F75" s="76"/>
      <c r="G75" s="76"/>
      <c r="H75" s="76"/>
      <c r="I75" s="76"/>
    </row>
    <row r="76" spans="2:9">
      <c r="C76" s="76"/>
      <c r="D76" s="76"/>
      <c r="E76" s="76"/>
      <c r="F76" s="76"/>
      <c r="G76" s="76"/>
      <c r="H76" s="76"/>
      <c r="I76" s="76"/>
    </row>
  </sheetData>
  <mergeCells count="6">
    <mergeCell ref="E33:F33"/>
    <mergeCell ref="C2:K2"/>
    <mergeCell ref="C4:K4"/>
    <mergeCell ref="C6:K6"/>
    <mergeCell ref="E10:F10"/>
    <mergeCell ref="E22:F22"/>
  </mergeCells>
  <pageMargins left="0.78740157499999996" right="0.78740157499999996" top="0.984251969" bottom="0.984251969" header="0.4921259845" footer="0.4921259845"/>
  <pageSetup paperSize="9" orientation="portrait" horizontalDpi="4294967293"/>
  <headerFooter alignWithMargins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76"/>
  <sheetViews>
    <sheetView tabSelected="1" topLeftCell="T1" zoomScale="150" zoomScaleNormal="150" zoomScalePageLayoutView="150" workbookViewId="0">
      <selection activeCell="C30" sqref="C30"/>
    </sheetView>
  </sheetViews>
  <sheetFormatPr baseColWidth="10" defaultRowHeight="12" x14ac:dyDescent="0"/>
  <cols>
    <col min="1" max="2" width="1.1640625" customWidth="1"/>
    <col min="3" max="3" width="24.1640625" customWidth="1"/>
    <col min="4" max="4" width="1" customWidth="1"/>
    <col min="5" max="5" width="11" customWidth="1"/>
    <col min="6" max="6" width="10.1640625" customWidth="1"/>
    <col min="7" max="11" width="8.5" customWidth="1"/>
    <col min="12" max="12" width="8.83203125" customWidth="1"/>
    <col min="13" max="13" width="8.5" customWidth="1"/>
    <col min="14" max="14" width="8.83203125" customWidth="1"/>
    <col min="15" max="15" width="9.33203125" customWidth="1"/>
    <col min="16" max="16" width="10" customWidth="1"/>
    <col min="17" max="17" width="9.5" customWidth="1"/>
    <col min="18" max="18" width="8.83203125" customWidth="1"/>
    <col min="19" max="19" width="8" customWidth="1"/>
  </cols>
  <sheetData>
    <row r="1" spans="2:20" ht="13" thickBot="1"/>
    <row r="2" spans="2:20" ht="18" thickBot="1">
      <c r="C2" s="111" t="s">
        <v>55</v>
      </c>
      <c r="D2" s="112"/>
      <c r="E2" s="112"/>
      <c r="F2" s="112"/>
      <c r="G2" s="112"/>
      <c r="H2" s="112"/>
      <c r="I2" s="112"/>
      <c r="J2" s="112"/>
      <c r="K2" s="113"/>
    </row>
    <row r="3" spans="2:20" ht="13" thickBot="1"/>
    <row r="4" spans="2:20" ht="14" thickBot="1">
      <c r="C4" s="114" t="s">
        <v>56</v>
      </c>
      <c r="D4" s="115"/>
      <c r="E4" s="115"/>
      <c r="F4" s="115"/>
      <c r="G4" s="115"/>
      <c r="H4" s="115"/>
      <c r="I4" s="115"/>
      <c r="J4" s="115"/>
      <c r="K4" s="116"/>
      <c r="L4" s="91"/>
      <c r="M4" s="97"/>
      <c r="N4" s="98"/>
      <c r="S4" s="5"/>
      <c r="T4" s="5"/>
    </row>
    <row r="5" spans="2:20" ht="14" thickBot="1">
      <c r="C5" s="1"/>
      <c r="D5" s="1"/>
      <c r="E5" s="1"/>
      <c r="F5" s="1"/>
      <c r="G5" s="1"/>
      <c r="H5" s="1"/>
      <c r="I5" s="1"/>
      <c r="J5" s="1"/>
      <c r="K5" s="1"/>
      <c r="S5" s="102"/>
      <c r="T5" s="102"/>
    </row>
    <row r="6" spans="2:20" ht="14.5" customHeight="1" thickBot="1">
      <c r="C6" s="114" t="s">
        <v>57</v>
      </c>
      <c r="D6" s="115"/>
      <c r="E6" s="115"/>
      <c r="F6" s="115"/>
      <c r="G6" s="115"/>
      <c r="H6" s="115"/>
      <c r="I6" s="115"/>
      <c r="J6" s="115"/>
      <c r="K6" s="116"/>
    </row>
    <row r="7" spans="2:20" ht="12.75" customHeight="1"/>
    <row r="8" spans="2:20">
      <c r="L8" s="2"/>
      <c r="M8" s="2"/>
      <c r="N8" s="2"/>
      <c r="O8" s="2"/>
      <c r="P8" s="2"/>
      <c r="Q8" s="2"/>
      <c r="R8" s="2"/>
    </row>
    <row r="9" spans="2:20" ht="15" customHeight="1" thickBot="1"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2:20" ht="15" customHeight="1" thickBot="1">
      <c r="B10" s="5"/>
      <c r="C10" s="6" t="s">
        <v>49</v>
      </c>
      <c r="D10" s="7"/>
      <c r="E10" s="109" t="s">
        <v>54</v>
      </c>
      <c r="F10" s="110"/>
      <c r="G10" s="8">
        <v>0</v>
      </c>
      <c r="H10" s="8">
        <v>60</v>
      </c>
      <c r="I10" s="8">
        <v>120</v>
      </c>
      <c r="J10" s="8">
        <v>180</v>
      </c>
      <c r="K10" s="9">
        <v>240</v>
      </c>
      <c r="L10" s="9">
        <v>300</v>
      </c>
      <c r="M10" s="9">
        <v>360</v>
      </c>
      <c r="N10" s="9">
        <v>420</v>
      </c>
      <c r="O10" s="9">
        <v>1380</v>
      </c>
      <c r="P10" s="9">
        <v>1440</v>
      </c>
      <c r="Q10" s="9">
        <v>1500</v>
      </c>
      <c r="R10" s="9">
        <v>1560</v>
      </c>
      <c r="S10" s="103">
        <v>5880</v>
      </c>
      <c r="T10" s="103">
        <v>7200</v>
      </c>
    </row>
    <row r="11" spans="2:20" ht="15" customHeight="1">
      <c r="B11" s="5"/>
      <c r="C11" s="6" t="s">
        <v>37</v>
      </c>
      <c r="D11" s="7"/>
      <c r="E11" s="7"/>
      <c r="F11" s="7"/>
      <c r="G11" s="10"/>
      <c r="H11" s="10"/>
      <c r="I11" s="10"/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2:20" ht="15" customHeight="1" thickBot="1">
      <c r="B12" s="5"/>
      <c r="C12" s="12" t="s">
        <v>62</v>
      </c>
      <c r="D12" s="13"/>
      <c r="E12" s="14" t="s">
        <v>53</v>
      </c>
      <c r="F12" s="14" t="s">
        <v>52</v>
      </c>
      <c r="G12" s="14" t="s">
        <v>5</v>
      </c>
      <c r="H12" s="14" t="s">
        <v>6</v>
      </c>
      <c r="I12" s="14" t="s">
        <v>7</v>
      </c>
      <c r="J12" s="14" t="s">
        <v>8</v>
      </c>
      <c r="K12" s="15" t="s">
        <v>9</v>
      </c>
      <c r="L12" s="15" t="s">
        <v>38</v>
      </c>
      <c r="M12" s="15" t="s">
        <v>39</v>
      </c>
      <c r="N12" s="15" t="s">
        <v>42</v>
      </c>
      <c r="O12" s="15" t="s">
        <v>43</v>
      </c>
      <c r="P12" s="15" t="s">
        <v>44</v>
      </c>
      <c r="Q12" s="15" t="s">
        <v>45</v>
      </c>
      <c r="R12" s="15" t="s">
        <v>46</v>
      </c>
      <c r="S12" s="15" t="s">
        <v>47</v>
      </c>
      <c r="T12" s="15" t="s">
        <v>48</v>
      </c>
    </row>
    <row r="13" spans="2:20" ht="20.25" customHeight="1" thickTop="1">
      <c r="B13" s="5"/>
      <c r="C13" s="16" t="s">
        <v>50</v>
      </c>
      <c r="D13" s="17"/>
      <c r="E13" s="18">
        <v>1</v>
      </c>
      <c r="F13" s="18">
        <v>1</v>
      </c>
      <c r="G13" s="18">
        <v>50</v>
      </c>
      <c r="H13" s="18">
        <v>50</v>
      </c>
      <c r="I13" s="18">
        <v>50</v>
      </c>
      <c r="J13" s="18"/>
      <c r="K13" s="18"/>
      <c r="L13" s="18"/>
      <c r="M13" s="18"/>
      <c r="N13" s="18">
        <v>50</v>
      </c>
      <c r="O13" s="18">
        <v>200</v>
      </c>
      <c r="P13" s="18">
        <v>200</v>
      </c>
      <c r="Q13" s="18">
        <v>200</v>
      </c>
      <c r="R13" s="18">
        <v>500</v>
      </c>
      <c r="S13" s="18">
        <v>1000</v>
      </c>
      <c r="T13" s="108">
        <v>1000</v>
      </c>
    </row>
    <row r="14" spans="2:20" ht="20.25" customHeight="1">
      <c r="B14" s="5"/>
      <c r="C14" s="19" t="s">
        <v>11</v>
      </c>
      <c r="D14" s="20"/>
      <c r="E14" s="21">
        <v>0.5</v>
      </c>
      <c r="F14" s="21"/>
      <c r="G14" s="22">
        <v>0.48</v>
      </c>
      <c r="H14" s="22">
        <v>0.48699999999999999</v>
      </c>
      <c r="I14" s="84">
        <v>0.49</v>
      </c>
      <c r="J14" s="81"/>
      <c r="K14" s="81"/>
      <c r="L14" s="81"/>
      <c r="M14" s="81"/>
      <c r="N14" s="81">
        <v>0.501</v>
      </c>
      <c r="O14" s="81">
        <v>0.496</v>
      </c>
      <c r="P14" s="81">
        <v>0.45100000000000001</v>
      </c>
      <c r="Q14" s="81">
        <v>0.443</v>
      </c>
      <c r="R14" s="81">
        <v>0.44400000000000001</v>
      </c>
      <c r="S14" s="81">
        <v>0.245</v>
      </c>
      <c r="T14" s="81">
        <v>0.28799999999999998</v>
      </c>
    </row>
    <row r="15" spans="2:20" ht="20.25" customHeight="1">
      <c r="B15" s="24"/>
      <c r="C15" s="25" t="s">
        <v>12</v>
      </c>
      <c r="D15" s="20"/>
      <c r="E15" s="26">
        <v>0.59499999999999997</v>
      </c>
      <c r="F15" s="27"/>
      <c r="G15" s="28">
        <v>0.63500000000000001</v>
      </c>
      <c r="H15" s="28">
        <v>0.64500000000000002</v>
      </c>
      <c r="I15" s="92">
        <v>0.63700000000000001</v>
      </c>
      <c r="J15" s="27"/>
      <c r="K15" s="27"/>
      <c r="L15" s="27"/>
      <c r="M15" s="27"/>
      <c r="N15" s="27">
        <v>0.63</v>
      </c>
      <c r="O15" s="27">
        <v>0.879</v>
      </c>
      <c r="P15" s="27">
        <v>0.85599999999999998</v>
      </c>
      <c r="Q15" s="27">
        <v>0.84799999999999998</v>
      </c>
      <c r="R15" s="82">
        <v>0.8</v>
      </c>
      <c r="S15" s="81">
        <v>0.75800000000000001</v>
      </c>
      <c r="T15" s="81">
        <v>0.88800000000000001</v>
      </c>
    </row>
    <row r="16" spans="2:20" ht="20.25" customHeight="1">
      <c r="B16" s="2"/>
      <c r="C16" s="29" t="s">
        <v>13</v>
      </c>
      <c r="D16" s="30"/>
      <c r="E16" s="27">
        <f t="shared" ref="E16:I16" si="0">E15-E14</f>
        <v>9.4999999999999973E-2</v>
      </c>
      <c r="F16" s="28">
        <f t="shared" si="0"/>
        <v>0</v>
      </c>
      <c r="G16" s="28">
        <f t="shared" si="0"/>
        <v>0.15500000000000003</v>
      </c>
      <c r="H16" s="28">
        <f t="shared" si="0"/>
        <v>0.15800000000000003</v>
      </c>
      <c r="I16" s="82">
        <f t="shared" si="0"/>
        <v>0.14700000000000002</v>
      </c>
      <c r="J16" s="27"/>
      <c r="K16" s="27"/>
      <c r="L16" s="27"/>
      <c r="M16" s="27"/>
      <c r="N16" s="27">
        <f t="shared" ref="N16" si="1">N15-N14</f>
        <v>0.129</v>
      </c>
      <c r="O16" s="27">
        <f>O15-O14</f>
        <v>0.38300000000000001</v>
      </c>
      <c r="P16" s="27">
        <f t="shared" ref="P16:Q16" si="2">P15-P14</f>
        <v>0.40499999999999997</v>
      </c>
      <c r="Q16" s="27">
        <f t="shared" si="2"/>
        <v>0.40499999999999997</v>
      </c>
      <c r="R16" s="27">
        <f t="shared" ref="R16:S16" si="3">R15-R14</f>
        <v>0.35600000000000004</v>
      </c>
      <c r="S16" s="27">
        <f t="shared" si="3"/>
        <v>0.51300000000000001</v>
      </c>
      <c r="T16" s="27">
        <f t="shared" ref="T16" si="4">T15-T14</f>
        <v>0.60000000000000009</v>
      </c>
    </row>
    <row r="17" spans="2:20" ht="20.25" customHeight="1">
      <c r="B17" s="2"/>
      <c r="C17" s="29" t="s">
        <v>14</v>
      </c>
      <c r="D17" s="20"/>
      <c r="E17" s="28"/>
      <c r="F17" s="28">
        <f>F16-$E$16</f>
        <v>-9.4999999999999973E-2</v>
      </c>
      <c r="G17" s="28">
        <f t="shared" ref="G17:H17" si="5">G16-$E$16</f>
        <v>6.0000000000000053E-2</v>
      </c>
      <c r="H17" s="28">
        <f t="shared" si="5"/>
        <v>6.3000000000000056E-2</v>
      </c>
      <c r="I17" s="27">
        <f>I16-$E$16</f>
        <v>5.2000000000000046E-2</v>
      </c>
      <c r="J17" s="27"/>
      <c r="K17" s="27"/>
      <c r="L17" s="27"/>
      <c r="M17" s="27"/>
      <c r="N17" s="27">
        <f t="shared" ref="N17" si="6">N16-$E$16</f>
        <v>3.400000000000003E-2</v>
      </c>
      <c r="O17" s="27">
        <f>O16-$E$16</f>
        <v>0.28800000000000003</v>
      </c>
      <c r="P17" s="27">
        <f t="shared" ref="P17:Q17" si="7">P16-$E$16</f>
        <v>0.31</v>
      </c>
      <c r="Q17" s="27">
        <f t="shared" si="7"/>
        <v>0.31</v>
      </c>
      <c r="R17" s="27">
        <f t="shared" ref="R17:S17" si="8">R16-$E$16</f>
        <v>0.26100000000000007</v>
      </c>
      <c r="S17" s="27">
        <f t="shared" si="8"/>
        <v>0.41800000000000004</v>
      </c>
      <c r="T17" s="27">
        <f>T16-$E$16</f>
        <v>0.50500000000000012</v>
      </c>
    </row>
    <row r="18" spans="2:20" ht="20.25" customHeight="1">
      <c r="B18" s="2"/>
      <c r="C18" s="32" t="s">
        <v>51</v>
      </c>
      <c r="D18" s="33"/>
      <c r="E18" s="28"/>
      <c r="F18" s="28">
        <f>F17*F13*0.3204</f>
        <v>-3.0437999999999993E-2</v>
      </c>
      <c r="G18" s="28">
        <f t="shared" ref="G18:I18" si="9">G17*G13*0.3204</f>
        <v>0.96120000000000094</v>
      </c>
      <c r="H18" s="28">
        <f t="shared" si="9"/>
        <v>1.0092600000000009</v>
      </c>
      <c r="I18" s="27">
        <f t="shared" si="9"/>
        <v>0.83304000000000078</v>
      </c>
      <c r="J18" s="27"/>
      <c r="K18" s="27"/>
      <c r="L18" s="27"/>
      <c r="M18" s="27"/>
      <c r="N18" s="27">
        <f t="shared" ref="N18:O18" si="10">N17*N13*0.3204</f>
        <v>0.5446800000000005</v>
      </c>
      <c r="O18" s="27">
        <f t="shared" si="10"/>
        <v>18.455040000000004</v>
      </c>
      <c r="P18" s="27">
        <f t="shared" ref="P18:Q18" si="11">P17*P13*0.3204</f>
        <v>19.864800000000002</v>
      </c>
      <c r="Q18" s="27">
        <f t="shared" si="11"/>
        <v>19.864800000000002</v>
      </c>
      <c r="R18" s="27">
        <f t="shared" ref="R18:S18" si="12">R17*R13*0.3204</f>
        <v>41.812200000000011</v>
      </c>
      <c r="S18" s="27">
        <f t="shared" si="12"/>
        <v>133.92720000000003</v>
      </c>
      <c r="T18" s="27">
        <f t="shared" ref="T18" si="13">T17*T13*0.3204</f>
        <v>161.80200000000005</v>
      </c>
    </row>
    <row r="19" spans="2:20" ht="20.25" customHeight="1">
      <c r="B19" s="2"/>
      <c r="C19" s="34"/>
      <c r="D19" s="34"/>
      <c r="E19" s="34"/>
      <c r="F19" s="34"/>
      <c r="G19" s="35"/>
      <c r="H19" s="35"/>
      <c r="I19" s="35"/>
      <c r="J19" s="35"/>
      <c r="K19" s="35"/>
      <c r="L19" s="2"/>
      <c r="M19" s="2"/>
      <c r="N19" s="2"/>
      <c r="O19" s="2"/>
      <c r="P19" s="2"/>
      <c r="Q19" s="2"/>
      <c r="R19" s="2"/>
    </row>
    <row r="20" spans="2:20" ht="15" customHeight="1">
      <c r="B20" s="2"/>
      <c r="C20" s="36"/>
      <c r="D20" s="37"/>
      <c r="E20" s="37"/>
      <c r="F20" s="37"/>
      <c r="G20" s="37"/>
      <c r="H20" s="37"/>
      <c r="I20" s="37"/>
      <c r="J20" s="37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2:20" ht="15" customHeight="1" thickBot="1">
      <c r="B21" s="2"/>
      <c r="C21" s="39" t="s">
        <v>15</v>
      </c>
      <c r="D21" s="40"/>
      <c r="E21" s="41"/>
      <c r="F21" s="41"/>
      <c r="G21" s="41"/>
      <c r="H21" s="41"/>
      <c r="I21" s="41"/>
      <c r="J21" s="41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5" customHeight="1" thickBot="1">
      <c r="B22" s="2"/>
      <c r="C22" s="39" t="s">
        <v>37</v>
      </c>
      <c r="D22" s="40"/>
      <c r="E22" s="109" t="s">
        <v>54</v>
      </c>
      <c r="F22" s="110"/>
      <c r="G22" s="8">
        <v>0</v>
      </c>
      <c r="H22" s="8">
        <v>60</v>
      </c>
      <c r="I22" s="8">
        <v>120</v>
      </c>
      <c r="J22" s="8">
        <v>180</v>
      </c>
      <c r="K22" s="85">
        <v>240</v>
      </c>
      <c r="L22" s="8">
        <v>300</v>
      </c>
      <c r="M22" s="86">
        <v>360</v>
      </c>
      <c r="N22" s="86">
        <v>420</v>
      </c>
      <c r="O22" s="86">
        <v>1380</v>
      </c>
      <c r="P22" s="86">
        <v>1440</v>
      </c>
      <c r="Q22" s="86">
        <v>1500</v>
      </c>
      <c r="R22" s="86">
        <v>1560</v>
      </c>
      <c r="S22" s="103">
        <v>5880</v>
      </c>
      <c r="T22" s="103">
        <v>7200</v>
      </c>
    </row>
    <row r="23" spans="2:20" ht="15" customHeight="1" thickBot="1">
      <c r="B23" s="2"/>
      <c r="C23" s="43" t="s">
        <v>62</v>
      </c>
      <c r="D23" s="44"/>
      <c r="E23" s="45" t="s">
        <v>53</v>
      </c>
      <c r="F23" s="45" t="s">
        <v>52</v>
      </c>
      <c r="G23" s="45" t="s">
        <v>5</v>
      </c>
      <c r="H23" s="45" t="s">
        <v>6</v>
      </c>
      <c r="I23" s="45" t="s">
        <v>7</v>
      </c>
      <c r="J23" s="45" t="s">
        <v>8</v>
      </c>
      <c r="K23" s="46" t="s">
        <v>9</v>
      </c>
      <c r="L23" s="46" t="s">
        <v>38</v>
      </c>
      <c r="M23" s="46" t="s">
        <v>39</v>
      </c>
      <c r="N23" s="46" t="s">
        <v>42</v>
      </c>
      <c r="O23" s="46" t="s">
        <v>43</v>
      </c>
      <c r="P23" s="46" t="s">
        <v>44</v>
      </c>
      <c r="Q23" s="46" t="s">
        <v>45</v>
      </c>
      <c r="R23" s="46" t="s">
        <v>46</v>
      </c>
      <c r="S23" s="46" t="s">
        <v>47</v>
      </c>
      <c r="T23" s="46" t="s">
        <v>48</v>
      </c>
    </row>
    <row r="24" spans="2:20" ht="20.25" customHeight="1" thickTop="1">
      <c r="B24" s="2"/>
      <c r="C24" s="47" t="s">
        <v>50</v>
      </c>
      <c r="D24" s="48"/>
      <c r="E24" s="18">
        <v>1</v>
      </c>
      <c r="F24" s="18">
        <v>1</v>
      </c>
      <c r="G24" s="49">
        <v>50</v>
      </c>
      <c r="H24" s="49">
        <v>50</v>
      </c>
      <c r="I24" s="49">
        <v>50</v>
      </c>
      <c r="J24" s="49">
        <v>50</v>
      </c>
      <c r="K24" s="49">
        <v>50</v>
      </c>
      <c r="L24" s="49">
        <v>50</v>
      </c>
      <c r="M24" s="49">
        <v>50</v>
      </c>
      <c r="N24" s="49">
        <v>50</v>
      </c>
      <c r="O24" s="49">
        <v>1</v>
      </c>
      <c r="P24" s="49">
        <v>1</v>
      </c>
      <c r="Q24" s="49">
        <v>1</v>
      </c>
      <c r="R24" s="49">
        <v>1</v>
      </c>
      <c r="S24" s="49">
        <v>1</v>
      </c>
      <c r="T24" s="49">
        <v>50</v>
      </c>
    </row>
    <row r="25" spans="2:20" ht="20.25" customHeight="1">
      <c r="B25" s="2"/>
      <c r="C25" s="50" t="s">
        <v>11</v>
      </c>
      <c r="D25" s="48"/>
      <c r="E25" s="21">
        <v>0.309</v>
      </c>
      <c r="F25" s="21">
        <v>0.313</v>
      </c>
      <c r="G25" s="27">
        <v>0.30399999999999999</v>
      </c>
      <c r="H25" s="27">
        <v>0.30499999999999999</v>
      </c>
      <c r="I25" s="27">
        <v>0.30099999999999999</v>
      </c>
      <c r="J25" s="27">
        <v>0.32900000000000001</v>
      </c>
      <c r="K25" s="27">
        <v>0.314</v>
      </c>
      <c r="L25" s="27">
        <v>0.30199999999999999</v>
      </c>
      <c r="M25" s="27">
        <v>0.28899999999999998</v>
      </c>
      <c r="N25" s="27">
        <v>0.308</v>
      </c>
      <c r="O25" s="27">
        <v>0.57099999999999995</v>
      </c>
      <c r="P25" s="27">
        <v>0.61299999999999999</v>
      </c>
      <c r="Q25" s="27">
        <v>0.57399999999999995</v>
      </c>
      <c r="R25" s="27">
        <v>0.72599999999999998</v>
      </c>
      <c r="S25" s="27">
        <v>0.61399999999999999</v>
      </c>
      <c r="T25" s="27">
        <v>0.38700000000000001</v>
      </c>
    </row>
    <row r="26" spans="2:20" ht="20.25" customHeight="1">
      <c r="B26" s="2"/>
      <c r="C26" s="51" t="s">
        <v>12</v>
      </c>
      <c r="D26" s="48"/>
      <c r="E26" s="79">
        <v>0.31</v>
      </c>
      <c r="F26" s="27">
        <v>0.86899999999999999</v>
      </c>
      <c r="G26" s="81">
        <v>0.64400000000000002</v>
      </c>
      <c r="H26" s="84">
        <v>0.66</v>
      </c>
      <c r="I26" s="81">
        <v>0.64700000000000002</v>
      </c>
      <c r="J26" s="81">
        <v>0.68500000000000005</v>
      </c>
      <c r="K26" s="81">
        <v>0.67400000000000004</v>
      </c>
      <c r="L26" s="81">
        <v>0.68100000000000005</v>
      </c>
      <c r="M26" s="81">
        <v>0.63600000000000001</v>
      </c>
      <c r="N26" s="81">
        <v>0.67</v>
      </c>
      <c r="O26" s="27">
        <v>0.57099999999999995</v>
      </c>
      <c r="P26" s="27">
        <v>0.56699999999999995</v>
      </c>
      <c r="Q26" s="81">
        <v>0.57399999999999995</v>
      </c>
      <c r="R26" s="27">
        <v>0.624</v>
      </c>
      <c r="S26" s="81">
        <v>0.623</v>
      </c>
      <c r="T26" s="81">
        <v>0.45100000000000001</v>
      </c>
    </row>
    <row r="27" spans="2:20" ht="20.25" customHeight="1">
      <c r="B27" s="2"/>
      <c r="C27" s="52" t="s">
        <v>13</v>
      </c>
      <c r="D27" s="53"/>
      <c r="E27" s="27">
        <f>E26-E25</f>
        <v>1.0000000000000009E-3</v>
      </c>
      <c r="F27" s="27">
        <f>F26-F25</f>
        <v>0.55600000000000005</v>
      </c>
      <c r="G27" s="82">
        <f t="shared" ref="G27:K27" si="14">G26-G25</f>
        <v>0.34</v>
      </c>
      <c r="H27" s="27">
        <f t="shared" si="14"/>
        <v>0.35500000000000004</v>
      </c>
      <c r="I27" s="27">
        <f>I26-I25</f>
        <v>0.34600000000000003</v>
      </c>
      <c r="J27" s="27">
        <f t="shared" si="14"/>
        <v>0.35600000000000004</v>
      </c>
      <c r="K27" s="27">
        <f t="shared" si="14"/>
        <v>0.36000000000000004</v>
      </c>
      <c r="L27" s="27">
        <f t="shared" ref="L27:P27" si="15">L26-L25</f>
        <v>0.37900000000000006</v>
      </c>
      <c r="M27" s="27">
        <f t="shared" si="15"/>
        <v>0.34700000000000003</v>
      </c>
      <c r="N27" s="27">
        <f t="shared" si="15"/>
        <v>0.36200000000000004</v>
      </c>
      <c r="O27" s="27">
        <f>O26-O25</f>
        <v>0</v>
      </c>
      <c r="P27" s="27">
        <f t="shared" si="15"/>
        <v>-4.6000000000000041E-2</v>
      </c>
      <c r="Q27" s="27">
        <f t="shared" ref="Q27:R27" si="16">Q26-Q25</f>
        <v>0</v>
      </c>
      <c r="R27" s="27">
        <f t="shared" si="16"/>
        <v>-0.10199999999999998</v>
      </c>
      <c r="S27" s="27">
        <f t="shared" ref="S27:T27" si="17">S26-S25</f>
        <v>9.000000000000008E-3</v>
      </c>
      <c r="T27" s="27">
        <f t="shared" si="17"/>
        <v>6.4000000000000001E-2</v>
      </c>
    </row>
    <row r="28" spans="2:20" ht="20.25" customHeight="1">
      <c r="B28" s="2"/>
      <c r="C28" s="52" t="s">
        <v>14</v>
      </c>
      <c r="D28" s="48"/>
      <c r="E28" s="28"/>
      <c r="F28" s="27">
        <f>F27-$E$27</f>
        <v>0.55500000000000005</v>
      </c>
      <c r="G28" s="82">
        <f>G27-$E$27</f>
        <v>0.33900000000000002</v>
      </c>
      <c r="H28" s="27">
        <f t="shared" ref="H28" si="18">H27-$E$27</f>
        <v>0.35400000000000004</v>
      </c>
      <c r="I28" s="27">
        <f>I27-$E$27</f>
        <v>0.34500000000000003</v>
      </c>
      <c r="J28" s="27">
        <f>J27-$E$27</f>
        <v>0.35500000000000004</v>
      </c>
      <c r="K28" s="27">
        <f t="shared" ref="K28" si="19">K27-$E$27</f>
        <v>0.35900000000000004</v>
      </c>
      <c r="L28" s="27">
        <f t="shared" ref="L28:M28" si="20">L27-$E$27</f>
        <v>0.37800000000000006</v>
      </c>
      <c r="M28" s="27">
        <f t="shared" si="20"/>
        <v>0.34600000000000003</v>
      </c>
      <c r="N28" s="27">
        <f t="shared" ref="N28" si="21">N27-$E$27</f>
        <v>0.36100000000000004</v>
      </c>
      <c r="O28" s="27">
        <f>O27-$E$27</f>
        <v>-1.0000000000000009E-3</v>
      </c>
      <c r="P28" s="27">
        <f t="shared" ref="P28:Q28" si="22">P27-$E$27</f>
        <v>-4.7000000000000042E-2</v>
      </c>
      <c r="Q28" s="27">
        <f t="shared" si="22"/>
        <v>-1.0000000000000009E-3</v>
      </c>
      <c r="R28" s="27">
        <f t="shared" ref="R28:S28" si="23">R27-$E$27</f>
        <v>-0.10299999999999998</v>
      </c>
      <c r="S28" s="27">
        <f t="shared" si="23"/>
        <v>8.0000000000000071E-3</v>
      </c>
      <c r="T28" s="27">
        <f t="shared" ref="T28" si="24">T27-$E$27</f>
        <v>6.3E-2</v>
      </c>
    </row>
    <row r="29" spans="2:20" ht="20.25" customHeight="1">
      <c r="B29" s="2"/>
      <c r="C29" s="54" t="s">
        <v>17</v>
      </c>
      <c r="D29" s="55"/>
      <c r="E29" s="28">
        <f>E28*E24*1.554</f>
        <v>0</v>
      </c>
      <c r="F29" s="82">
        <f>F28*F24*0.8636</f>
        <v>0.47929800000000006</v>
      </c>
      <c r="G29" s="82">
        <f t="shared" ref="G29:H29" si="25">G28*G24*0.8636</f>
        <v>14.638020000000003</v>
      </c>
      <c r="H29" s="82">
        <f t="shared" si="25"/>
        <v>15.285720000000003</v>
      </c>
      <c r="I29" s="82">
        <f>I28*I24*0.8636</f>
        <v>14.8971</v>
      </c>
      <c r="J29" s="82">
        <f t="shared" ref="J29" si="26">J28*J24*0.8636</f>
        <v>15.328900000000004</v>
      </c>
      <c r="K29" s="82">
        <f t="shared" ref="K29" si="27">K28*K24*0.8636</f>
        <v>15.501620000000003</v>
      </c>
      <c r="L29" s="82">
        <f t="shared" ref="L29:M29" si="28">L28*L24*0.8636</f>
        <v>16.322040000000001</v>
      </c>
      <c r="M29" s="82">
        <f t="shared" si="28"/>
        <v>14.940280000000001</v>
      </c>
      <c r="N29" s="82">
        <f t="shared" ref="N29:O29" si="29">N28*N24*0.8636</f>
        <v>15.587980000000002</v>
      </c>
      <c r="O29" s="82">
        <f t="shared" si="29"/>
        <v>-8.6360000000000083E-4</v>
      </c>
      <c r="P29" s="82">
        <f t="shared" ref="P29:Q29" si="30">P28*P24*0.8636</f>
        <v>-4.0589200000000041E-2</v>
      </c>
      <c r="Q29" s="82">
        <f t="shared" si="30"/>
        <v>-8.6360000000000083E-4</v>
      </c>
      <c r="R29" s="82">
        <f t="shared" ref="R29:S29" si="31">R28*R24*0.8636</f>
        <v>-8.8950799999999983E-2</v>
      </c>
      <c r="S29" s="82">
        <f t="shared" si="31"/>
        <v>6.9088000000000066E-3</v>
      </c>
      <c r="T29" s="82">
        <f t="shared" ref="T29" si="32">T28*T24*0.8636</f>
        <v>2.7203400000000002</v>
      </c>
    </row>
    <row r="30" spans="2:20" ht="20.25" customHeight="1">
      <c r="B30" s="2"/>
      <c r="C30" s="2"/>
      <c r="D30" s="2"/>
      <c r="E30" s="56"/>
      <c r="F30" s="56"/>
      <c r="G30" s="2"/>
      <c r="H30" s="2"/>
      <c r="I30" s="57"/>
      <c r="L30" s="2"/>
      <c r="M30" s="2"/>
      <c r="N30" s="2"/>
      <c r="O30" s="2"/>
      <c r="P30" s="2"/>
      <c r="Q30" s="2"/>
      <c r="R30" s="2"/>
    </row>
    <row r="31" spans="2:20" ht="15" customHeight="1">
      <c r="C31" s="58"/>
      <c r="D31" s="59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2:20" ht="15" customHeight="1" thickBot="1">
      <c r="B32" s="2"/>
      <c r="C32" s="61" t="s">
        <v>58</v>
      </c>
      <c r="D32" s="62"/>
      <c r="E32" s="117" t="s">
        <v>59</v>
      </c>
      <c r="F32" s="117"/>
      <c r="G32" s="93">
        <v>0</v>
      </c>
      <c r="H32" s="93">
        <v>1</v>
      </c>
      <c r="I32" s="93">
        <v>2</v>
      </c>
      <c r="J32" s="94">
        <v>3</v>
      </c>
      <c r="K32" s="95">
        <v>4</v>
      </c>
      <c r="L32" s="95">
        <v>5</v>
      </c>
      <c r="M32" s="95">
        <v>6</v>
      </c>
      <c r="N32" s="95">
        <v>7</v>
      </c>
      <c r="O32" s="95">
        <v>28</v>
      </c>
      <c r="P32" s="95">
        <v>29</v>
      </c>
      <c r="Q32" s="95">
        <v>30</v>
      </c>
      <c r="R32" s="95">
        <v>31</v>
      </c>
      <c r="S32" s="95">
        <v>98</v>
      </c>
      <c r="T32" s="95">
        <v>120</v>
      </c>
    </row>
    <row r="33" spans="2:20" ht="15" customHeight="1" thickBot="1">
      <c r="B33" s="2"/>
      <c r="C33" s="61" t="s">
        <v>19</v>
      </c>
      <c r="D33" s="62"/>
      <c r="E33" s="109" t="s">
        <v>54</v>
      </c>
      <c r="F33" s="110"/>
      <c r="G33" s="8">
        <v>0</v>
      </c>
      <c r="H33" s="8">
        <v>60</v>
      </c>
      <c r="I33" s="8">
        <v>120</v>
      </c>
      <c r="J33" s="8">
        <v>180</v>
      </c>
      <c r="K33" s="9">
        <v>240</v>
      </c>
      <c r="L33" s="9">
        <v>300</v>
      </c>
      <c r="M33" s="9">
        <v>360</v>
      </c>
      <c r="N33" s="9">
        <v>420</v>
      </c>
      <c r="O33" s="9">
        <v>1380</v>
      </c>
      <c r="P33" s="9">
        <v>1440</v>
      </c>
      <c r="Q33" s="9">
        <v>1500</v>
      </c>
      <c r="R33" s="9">
        <v>1560</v>
      </c>
      <c r="S33" s="103">
        <v>5880</v>
      </c>
      <c r="T33" s="103">
        <v>7200</v>
      </c>
    </row>
    <row r="34" spans="2:20" ht="15" customHeight="1" thickBot="1">
      <c r="B34" s="2"/>
      <c r="C34" s="65" t="s">
        <v>63</v>
      </c>
      <c r="D34" s="66"/>
      <c r="E34" s="66"/>
      <c r="F34" s="66"/>
      <c r="G34" s="67" t="s">
        <v>5</v>
      </c>
      <c r="H34" s="67" t="s">
        <v>6</v>
      </c>
      <c r="I34" s="67" t="s">
        <v>7</v>
      </c>
      <c r="J34" s="67" t="s">
        <v>8</v>
      </c>
      <c r="K34" s="68" t="s">
        <v>9</v>
      </c>
      <c r="L34" s="68" t="s">
        <v>38</v>
      </c>
      <c r="M34" s="68" t="s">
        <v>39</v>
      </c>
      <c r="N34" s="68" t="s">
        <v>42</v>
      </c>
      <c r="O34" s="68" t="s">
        <v>43</v>
      </c>
      <c r="P34" s="68" t="s">
        <v>44</v>
      </c>
      <c r="Q34" s="68" t="s">
        <v>45</v>
      </c>
      <c r="R34" s="68" t="s">
        <v>46</v>
      </c>
      <c r="S34" s="68" t="s">
        <v>47</v>
      </c>
      <c r="T34" s="68" t="s">
        <v>48</v>
      </c>
    </row>
    <row r="35" spans="2:20" ht="20.25" customHeight="1" thickTop="1">
      <c r="B35" s="2"/>
      <c r="C35" s="69" t="s">
        <v>16</v>
      </c>
      <c r="D35" s="70"/>
      <c r="E35" s="71"/>
      <c r="F35" s="18"/>
      <c r="G35" s="18">
        <v>1</v>
      </c>
      <c r="H35" s="18">
        <v>1</v>
      </c>
      <c r="I35" s="18">
        <v>1</v>
      </c>
      <c r="J35" s="18">
        <v>1</v>
      </c>
      <c r="K35" s="18">
        <v>1</v>
      </c>
      <c r="L35" s="18">
        <v>1</v>
      </c>
      <c r="M35" s="18">
        <v>1</v>
      </c>
      <c r="N35" s="18">
        <v>1</v>
      </c>
      <c r="O35" s="18">
        <v>10</v>
      </c>
      <c r="P35" s="18">
        <v>10</v>
      </c>
      <c r="Q35" s="21">
        <v>10</v>
      </c>
      <c r="R35" s="96">
        <v>10</v>
      </c>
      <c r="S35" s="21">
        <v>50</v>
      </c>
      <c r="T35" s="21">
        <v>50</v>
      </c>
    </row>
    <row r="36" spans="2:20" ht="20.25" customHeight="1">
      <c r="B36" s="2"/>
      <c r="C36" s="72" t="s">
        <v>60</v>
      </c>
      <c r="D36" s="70"/>
      <c r="E36" s="73"/>
      <c r="F36" s="21"/>
      <c r="G36" s="87">
        <v>0.20300000000000001</v>
      </c>
      <c r="H36" s="21">
        <v>0.13500000000000001</v>
      </c>
      <c r="I36" s="21">
        <v>0.14599999999999999</v>
      </c>
      <c r="J36" s="21">
        <v>0.14299999999999999</v>
      </c>
      <c r="K36" s="21">
        <v>0.13300000000000001</v>
      </c>
      <c r="L36" s="21">
        <v>0.14000000000000001</v>
      </c>
      <c r="M36" s="21">
        <v>0.13600000000000001</v>
      </c>
      <c r="N36" s="21">
        <v>0.13700000000000001</v>
      </c>
      <c r="O36" s="27">
        <v>0.33100000000000002</v>
      </c>
      <c r="P36" s="21">
        <v>0.37</v>
      </c>
      <c r="Q36" s="27">
        <v>0.46</v>
      </c>
      <c r="R36" s="27">
        <v>0.64</v>
      </c>
      <c r="S36" s="27">
        <v>0.14000000000000001</v>
      </c>
      <c r="T36" s="27">
        <v>0.26300000000000001</v>
      </c>
    </row>
    <row r="37" spans="2:20" ht="20.25" customHeight="1">
      <c r="B37" s="2"/>
      <c r="C37" s="72" t="s">
        <v>61</v>
      </c>
      <c r="D37" s="74"/>
      <c r="E37" s="31"/>
      <c r="F37" s="27"/>
      <c r="G37" s="27">
        <f>G36*G35</f>
        <v>0.20300000000000001</v>
      </c>
      <c r="H37" s="27">
        <f t="shared" ref="H37:Q37" si="33">H36*H35</f>
        <v>0.13500000000000001</v>
      </c>
      <c r="I37" s="27">
        <f t="shared" si="33"/>
        <v>0.14599999999999999</v>
      </c>
      <c r="J37" s="27">
        <f t="shared" si="33"/>
        <v>0.14299999999999999</v>
      </c>
      <c r="K37" s="27">
        <f t="shared" si="33"/>
        <v>0.13300000000000001</v>
      </c>
      <c r="L37" s="27">
        <f t="shared" si="33"/>
        <v>0.14000000000000001</v>
      </c>
      <c r="M37" s="27">
        <f t="shared" si="33"/>
        <v>0.13600000000000001</v>
      </c>
      <c r="N37" s="27">
        <f t="shared" si="33"/>
        <v>0.13700000000000001</v>
      </c>
      <c r="O37" s="27">
        <f t="shared" si="33"/>
        <v>3.31</v>
      </c>
      <c r="P37" s="27">
        <f t="shared" si="33"/>
        <v>3.7</v>
      </c>
      <c r="Q37" s="27">
        <f t="shared" si="33"/>
        <v>4.6000000000000005</v>
      </c>
      <c r="R37" s="27">
        <f t="shared" ref="R37" si="34">R36*R35</f>
        <v>6.4</v>
      </c>
      <c r="S37" s="27">
        <f t="shared" ref="S37:T37" si="35">S36*S35</f>
        <v>7.0000000000000009</v>
      </c>
      <c r="T37" s="27">
        <f t="shared" si="35"/>
        <v>13.15</v>
      </c>
    </row>
    <row r="38" spans="2:20">
      <c r="B38" s="2"/>
      <c r="C38" s="34"/>
      <c r="D38" s="34"/>
      <c r="E38" s="34"/>
      <c r="F38" s="34"/>
      <c r="G38" s="2"/>
      <c r="H38" s="2"/>
      <c r="I38" s="2"/>
      <c r="J38" s="75"/>
      <c r="K38" s="75"/>
      <c r="L38" s="75"/>
      <c r="M38" s="75"/>
    </row>
    <row r="39" spans="2:20">
      <c r="B39" s="2"/>
      <c r="C39" s="34"/>
      <c r="D39" s="34"/>
      <c r="E39" s="34"/>
      <c r="F39" s="34"/>
      <c r="G39" s="2"/>
      <c r="H39" s="2"/>
      <c r="I39" s="57"/>
    </row>
    <row r="40" spans="2:20">
      <c r="B40" s="2"/>
    </row>
    <row r="41" spans="2:20">
      <c r="B41" s="2"/>
    </row>
    <row r="42" spans="2:20">
      <c r="B42" s="2"/>
      <c r="C42" s="34"/>
      <c r="D42" s="34"/>
      <c r="E42" s="34"/>
      <c r="F42" s="34"/>
      <c r="G42" s="2"/>
      <c r="H42" s="2"/>
      <c r="I42" s="57"/>
    </row>
    <row r="43" spans="2:20">
      <c r="B43" s="2"/>
      <c r="C43" s="34"/>
      <c r="D43" s="34"/>
      <c r="E43" s="34"/>
      <c r="F43" s="34"/>
      <c r="G43" s="2"/>
      <c r="H43" s="2"/>
      <c r="I43" s="57"/>
    </row>
    <row r="44" spans="2:20">
      <c r="B44" s="2"/>
      <c r="C44" s="34"/>
      <c r="D44" s="34"/>
      <c r="E44" s="34"/>
      <c r="F44" s="34"/>
      <c r="G44" s="2"/>
      <c r="H44" s="2"/>
      <c r="I44" s="57"/>
    </row>
    <row r="45" spans="2:20">
      <c r="B45" s="2"/>
      <c r="C45" s="34"/>
      <c r="D45" s="34"/>
      <c r="E45" s="34"/>
      <c r="F45" s="34"/>
      <c r="G45" s="2"/>
      <c r="H45" s="2"/>
      <c r="I45" s="57"/>
    </row>
    <row r="46" spans="2:20">
      <c r="B46" s="2"/>
      <c r="C46" s="34"/>
      <c r="D46" s="34"/>
      <c r="E46" s="34"/>
      <c r="F46" s="34"/>
      <c r="G46" s="2"/>
      <c r="H46" s="2"/>
      <c r="I46" s="57"/>
    </row>
    <row r="47" spans="2:20">
      <c r="B47" s="2"/>
      <c r="C47" s="34"/>
      <c r="D47" s="34"/>
      <c r="E47" s="34"/>
      <c r="F47" s="34"/>
      <c r="G47" s="2"/>
      <c r="H47" s="2"/>
      <c r="I47" s="57"/>
    </row>
    <row r="48" spans="2:20">
      <c r="B48" s="2"/>
      <c r="C48" s="34"/>
      <c r="D48" s="34"/>
      <c r="E48" s="34"/>
      <c r="F48" s="34"/>
      <c r="G48" s="2"/>
      <c r="H48" s="2"/>
      <c r="I48" s="57"/>
    </row>
    <row r="49" spans="2:9">
      <c r="B49" s="2"/>
      <c r="C49" s="34"/>
      <c r="D49" s="34"/>
      <c r="E49" s="34"/>
      <c r="F49" s="34"/>
      <c r="G49" s="2"/>
      <c r="H49" s="2"/>
      <c r="I49" s="57"/>
    </row>
    <row r="50" spans="2:9">
      <c r="B50" s="2"/>
      <c r="C50" s="34"/>
      <c r="D50" s="34"/>
      <c r="E50" s="34"/>
      <c r="F50" s="34"/>
      <c r="G50" s="2"/>
      <c r="H50" s="2"/>
      <c r="I50" s="57"/>
    </row>
    <row r="51" spans="2:9">
      <c r="B51" s="2"/>
      <c r="C51" s="34"/>
      <c r="D51" s="34"/>
      <c r="E51" s="34"/>
      <c r="F51" s="34"/>
      <c r="G51" s="2"/>
      <c r="H51" s="2"/>
      <c r="I51" s="57"/>
    </row>
    <row r="52" spans="2:9">
      <c r="B52" s="2"/>
      <c r="C52" s="34"/>
      <c r="D52" s="34"/>
      <c r="E52" s="34"/>
      <c r="F52" s="34"/>
      <c r="G52" s="2"/>
      <c r="H52" s="2"/>
      <c r="I52" s="57"/>
    </row>
    <row r="53" spans="2:9">
      <c r="B53" s="2"/>
      <c r="C53" s="34"/>
      <c r="D53" s="34"/>
      <c r="E53" s="34"/>
      <c r="F53" s="34"/>
      <c r="G53" s="2"/>
      <c r="H53" s="2"/>
      <c r="I53" s="57"/>
    </row>
    <row r="54" spans="2:9">
      <c r="B54" s="2"/>
      <c r="C54" s="34"/>
      <c r="D54" s="34"/>
      <c r="E54" s="34"/>
      <c r="F54" s="34"/>
      <c r="G54" s="2"/>
      <c r="H54" s="2"/>
      <c r="I54" s="57"/>
    </row>
    <row r="55" spans="2:9">
      <c r="B55" s="2"/>
      <c r="C55" s="2"/>
      <c r="D55" s="2"/>
      <c r="E55" s="2"/>
      <c r="F55" s="2"/>
      <c r="G55" s="2"/>
      <c r="H55" s="2"/>
      <c r="I55" s="57"/>
    </row>
    <row r="56" spans="2:9">
      <c r="B56" s="2"/>
      <c r="C56" s="2"/>
      <c r="D56" s="2"/>
      <c r="E56" s="2"/>
      <c r="F56" s="2"/>
      <c r="G56" s="2"/>
      <c r="H56" s="2"/>
      <c r="I56" s="57"/>
    </row>
    <row r="57" spans="2:9">
      <c r="B57" s="2"/>
      <c r="C57" s="2"/>
      <c r="D57" s="2"/>
      <c r="E57" s="2"/>
      <c r="F57" s="2"/>
      <c r="G57" s="2"/>
      <c r="H57" s="2"/>
      <c r="I57" s="57"/>
    </row>
    <row r="58" spans="2:9">
      <c r="B58" s="2"/>
      <c r="C58" s="2"/>
      <c r="D58" s="2"/>
      <c r="E58" s="2"/>
      <c r="F58" s="2"/>
      <c r="G58" s="2"/>
      <c r="H58" s="2"/>
      <c r="I58" s="57"/>
    </row>
    <row r="59" spans="2:9">
      <c r="B59" s="2"/>
      <c r="C59" s="2"/>
      <c r="D59" s="2"/>
      <c r="E59" s="2"/>
      <c r="F59" s="2"/>
      <c r="G59" s="2"/>
      <c r="H59" s="2"/>
      <c r="I59" s="57"/>
    </row>
    <row r="60" spans="2:9">
      <c r="B60" s="2"/>
      <c r="C60" s="2"/>
      <c r="D60" s="2"/>
      <c r="E60" s="2"/>
      <c r="F60" s="2"/>
      <c r="G60" s="2"/>
      <c r="H60" s="2"/>
      <c r="I60" s="57"/>
    </row>
    <row r="61" spans="2:9">
      <c r="B61" s="2"/>
      <c r="C61" s="2"/>
      <c r="D61" s="2"/>
      <c r="E61" s="2"/>
      <c r="F61" s="2"/>
      <c r="G61" s="2"/>
      <c r="H61" s="2"/>
      <c r="I61" s="57"/>
    </row>
    <row r="62" spans="2:9">
      <c r="B62" s="2"/>
      <c r="C62" s="2"/>
      <c r="D62" s="2"/>
      <c r="E62" s="2"/>
      <c r="F62" s="2"/>
      <c r="G62" s="2"/>
      <c r="H62" s="2"/>
      <c r="I62" s="57"/>
    </row>
    <row r="63" spans="2:9">
      <c r="B63" s="2"/>
      <c r="C63" s="2"/>
      <c r="D63" s="2"/>
      <c r="E63" s="2"/>
      <c r="F63" s="2"/>
      <c r="G63" s="2"/>
      <c r="H63" s="2"/>
      <c r="I63" s="57"/>
    </row>
    <row r="64" spans="2:9">
      <c r="B64" s="2"/>
      <c r="C64" s="2"/>
      <c r="D64" s="2"/>
      <c r="E64" s="2"/>
      <c r="F64" s="2"/>
      <c r="G64" s="2"/>
      <c r="H64" s="2"/>
      <c r="I64" s="57"/>
    </row>
    <row r="65" spans="2:9">
      <c r="B65" s="2"/>
      <c r="C65" s="2"/>
      <c r="D65" s="2"/>
      <c r="E65" s="2"/>
      <c r="F65" s="2"/>
      <c r="G65" s="2"/>
      <c r="H65" s="2"/>
      <c r="I65" s="57"/>
    </row>
    <row r="66" spans="2:9">
      <c r="B66" s="2"/>
      <c r="C66" s="2"/>
      <c r="D66" s="2"/>
      <c r="E66" s="2"/>
      <c r="F66" s="2"/>
      <c r="G66" s="2"/>
      <c r="H66" s="2"/>
      <c r="I66" s="57"/>
    </row>
    <row r="67" spans="2:9">
      <c r="B67" s="2"/>
      <c r="C67" s="2"/>
      <c r="D67" s="2"/>
      <c r="E67" s="2"/>
      <c r="F67" s="2"/>
      <c r="G67" s="2"/>
      <c r="H67" s="2"/>
      <c r="I67" s="57"/>
    </row>
    <row r="68" spans="2:9">
      <c r="B68" s="2"/>
      <c r="C68" s="2"/>
      <c r="D68" s="2"/>
      <c r="E68" s="2"/>
      <c r="F68" s="2"/>
      <c r="G68" s="2"/>
      <c r="H68" s="2"/>
      <c r="I68" s="57"/>
    </row>
    <row r="69" spans="2:9">
      <c r="B69" s="2"/>
      <c r="C69" s="2"/>
      <c r="D69" s="2"/>
      <c r="E69" s="2"/>
      <c r="F69" s="2"/>
      <c r="G69" s="2"/>
      <c r="H69" s="2"/>
      <c r="I69" s="57"/>
    </row>
    <row r="70" spans="2:9">
      <c r="B70" s="2"/>
      <c r="C70" s="2"/>
      <c r="D70" s="2"/>
      <c r="E70" s="2"/>
      <c r="F70" s="2"/>
      <c r="G70" s="2"/>
      <c r="H70" s="2"/>
      <c r="I70" s="57"/>
    </row>
    <row r="71" spans="2:9">
      <c r="I71" s="76"/>
    </row>
    <row r="72" spans="2:9">
      <c r="I72" s="76"/>
    </row>
    <row r="73" spans="2:9">
      <c r="I73" s="76"/>
    </row>
    <row r="74" spans="2:9">
      <c r="C74" s="76"/>
      <c r="D74" s="76"/>
      <c r="E74" s="76"/>
      <c r="F74" s="76"/>
      <c r="G74" s="76"/>
      <c r="H74" s="76"/>
      <c r="I74" s="76"/>
    </row>
    <row r="75" spans="2:9">
      <c r="C75" s="76"/>
      <c r="D75" s="76"/>
      <c r="E75" s="76"/>
      <c r="F75" s="76"/>
      <c r="G75" s="76"/>
      <c r="H75" s="76"/>
      <c r="I75" s="76"/>
    </row>
    <row r="76" spans="2:9">
      <c r="C76" s="76"/>
      <c r="D76" s="76"/>
      <c r="E76" s="76"/>
      <c r="F76" s="76"/>
      <c r="G76" s="76"/>
      <c r="H76" s="76"/>
      <c r="I76" s="76"/>
    </row>
  </sheetData>
  <mergeCells count="7">
    <mergeCell ref="E22:F22"/>
    <mergeCell ref="E33:F33"/>
    <mergeCell ref="C2:K2"/>
    <mergeCell ref="C4:K4"/>
    <mergeCell ref="C6:K6"/>
    <mergeCell ref="E10:F10"/>
    <mergeCell ref="E32:F32"/>
  </mergeCells>
  <phoneticPr fontId="19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/>
  <headerFooter alignWithMargins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workbookViewId="0">
      <selection activeCell="O15" sqref="O15"/>
    </sheetView>
  </sheetViews>
  <sheetFormatPr baseColWidth="10" defaultRowHeight="12" x14ac:dyDescent="0"/>
  <cols>
    <col min="5" max="5" width="12.5" bestFit="1" customWidth="1"/>
  </cols>
  <sheetData>
    <row r="2" spans="2:5">
      <c r="B2" s="57" t="s">
        <v>40</v>
      </c>
      <c r="D2" t="s">
        <v>30</v>
      </c>
    </row>
    <row r="4" spans="2:5">
      <c r="D4" s="88" t="s">
        <v>24</v>
      </c>
      <c r="E4" s="90">
        <v>1.51</v>
      </c>
    </row>
    <row r="5" spans="2:5">
      <c r="D5" s="88" t="s">
        <v>25</v>
      </c>
      <c r="E5" s="90">
        <v>0.05</v>
      </c>
    </row>
    <row r="6" spans="2:5">
      <c r="D6" s="88" t="s">
        <v>26</v>
      </c>
      <c r="E6" s="90">
        <v>180.16</v>
      </c>
    </row>
    <row r="7" spans="2:5">
      <c r="D7" s="88" t="s">
        <v>27</v>
      </c>
      <c r="E7" s="90">
        <v>1</v>
      </c>
    </row>
    <row r="8" spans="2:5">
      <c r="D8" s="88" t="s">
        <v>28</v>
      </c>
      <c r="E8" s="90">
        <v>6.3</v>
      </c>
    </row>
    <row r="9" spans="2:5">
      <c r="D9" s="88">
        <v>1000</v>
      </c>
      <c r="E9" s="90">
        <v>1000</v>
      </c>
    </row>
    <row r="13" spans="2:5" ht="13" thickBot="1"/>
    <row r="14" spans="2:5" ht="13" thickBot="1">
      <c r="D14" t="s">
        <v>29</v>
      </c>
      <c r="E14" s="83">
        <f>(E4*E6)/(E8*E7*E5*E9)</f>
        <v>0.86362412698412705</v>
      </c>
    </row>
  </sheetData>
  <pageMargins left="0.7" right="0.7" top="0.78740157499999996" bottom="0.78740157499999996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zoomScale="80" zoomScaleNormal="80" zoomScalePageLayoutView="80" workbookViewId="0">
      <selection activeCell="O15" sqref="O15"/>
    </sheetView>
  </sheetViews>
  <sheetFormatPr baseColWidth="10" defaultRowHeight="12" x14ac:dyDescent="0"/>
  <cols>
    <col min="5" max="5" width="12.5" customWidth="1"/>
  </cols>
  <sheetData>
    <row r="2" spans="2:6">
      <c r="B2" s="57" t="s">
        <v>23</v>
      </c>
      <c r="D2" t="s">
        <v>41</v>
      </c>
    </row>
    <row r="4" spans="2:6">
      <c r="D4" s="88" t="s">
        <v>24</v>
      </c>
      <c r="E4" s="89">
        <v>1.1200000000000001</v>
      </c>
      <c r="F4" t="s">
        <v>35</v>
      </c>
    </row>
    <row r="5" spans="2:6">
      <c r="D5" s="88" t="s">
        <v>25</v>
      </c>
      <c r="E5" s="89">
        <v>0.05</v>
      </c>
    </row>
    <row r="6" spans="2:6">
      <c r="D6" s="88" t="s">
        <v>26</v>
      </c>
      <c r="E6" s="89">
        <v>90.1</v>
      </c>
    </row>
    <row r="7" spans="2:6">
      <c r="D7" s="88" t="s">
        <v>27</v>
      </c>
      <c r="E7" s="89">
        <v>1</v>
      </c>
    </row>
    <row r="8" spans="2:6">
      <c r="D8" s="88" t="s">
        <v>32</v>
      </c>
      <c r="E8" s="89">
        <v>6.3</v>
      </c>
    </row>
    <row r="9" spans="2:6">
      <c r="D9" s="88">
        <v>1000</v>
      </c>
      <c r="E9" s="89">
        <v>1000</v>
      </c>
    </row>
    <row r="13" spans="2:6" ht="13" thickBot="1"/>
    <row r="14" spans="2:6" ht="13" thickBot="1">
      <c r="D14" t="s">
        <v>29</v>
      </c>
      <c r="E14" s="83">
        <f>(E4*E6)/(E8*E7*E5*E9)</f>
        <v>0.32035555555555556</v>
      </c>
    </row>
  </sheetData>
  <pageMargins left="0.7" right="0.7" top="0.78740157499999996" bottom="0.78740157499999996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Fermentation PLA Gurke</vt:lpstr>
      <vt:lpstr>Fermentation PLA Infors</vt:lpstr>
      <vt:lpstr>Formel Glucose</vt:lpstr>
      <vt:lpstr>Formel Milchsäure</vt:lpstr>
    </vt:vector>
  </TitlesOfParts>
  <Company>Justus von Liebig Schule Waldshut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BiotechAG</dc:creator>
  <cp:lastModifiedBy>Dr Juergen Braun</cp:lastModifiedBy>
  <cp:lastPrinted>2017-07-20T13:54:21Z</cp:lastPrinted>
  <dcterms:created xsi:type="dcterms:W3CDTF">2013-07-12T10:57:07Z</dcterms:created>
  <dcterms:modified xsi:type="dcterms:W3CDTF">2017-09-14T06:35:25Z</dcterms:modified>
</cp:coreProperties>
</file>